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shill\users$\r\Russell.Lawrence2\Documents\Projects\UTTR-N\Restoration\2018\"/>
    </mc:Choice>
  </mc:AlternateContent>
  <workbookProtection workbookPassword="C969" lockStructure="1"/>
  <bookViews>
    <workbookView xWindow="0" yWindow="630" windowWidth="28800" windowHeight="14025" tabRatio="758" activeTab="1"/>
  </bookViews>
  <sheets>
    <sheet name="Instructions" sheetId="24" r:id="rId1"/>
    <sheet name="Mix" sheetId="2" r:id="rId2"/>
    <sheet name="Species List" sheetId="1" r:id="rId3"/>
    <sheet name="Precip Reference" sheetId="6" r:id="rId4"/>
  </sheets>
  <definedNames>
    <definedName name="Life_Form">'Species List'!$B$5:$B$136</definedName>
    <definedName name="PLS">'Species List'!$K$5:$K$136</definedName>
    <definedName name="Price">'Species List'!$E$5:$E$136</definedName>
    <definedName name="Scientific">'Species List'!$D$5:$D$136</definedName>
    <definedName name="Seeds_per_lbs">'Species List'!$H$5:$H$136</definedName>
    <definedName name="Species">'Species List'!$A$5:$A$136</definedName>
    <definedName name="V_1">'Species List'!$M$5:$M$136</definedName>
    <definedName name="V_2">'Species List'!$N$5:$N$136</definedName>
    <definedName name="V_3">'Species List'!$O$5:$O$136</definedName>
    <definedName name="V_4">'Species List'!$P$5:$P$136</definedName>
    <definedName name="V_5">'Species List'!$Q$5:$Q$136</definedName>
  </definedNames>
  <calcPr calcId="152511"/>
</workbook>
</file>

<file path=xl/calcChain.xml><?xml version="1.0" encoding="utf-8"?>
<calcChain xmlns="http://schemas.openxmlformats.org/spreadsheetml/2006/main">
  <c r="J135" i="1" l="1"/>
  <c r="J14" i="1" l="1"/>
  <c r="J5" i="1"/>
  <c r="B10" i="2"/>
  <c r="D13" i="2"/>
  <c r="J133" i="1" l="1"/>
  <c r="J132" i="1"/>
  <c r="J99" i="1"/>
  <c r="J77" i="1" l="1"/>
  <c r="J49" i="1"/>
  <c r="J37" i="1"/>
  <c r="J34" i="1" l="1"/>
  <c r="J31" i="1"/>
  <c r="J21" i="1"/>
  <c r="J7" i="1"/>
  <c r="J15" i="1"/>
  <c r="J123" i="1"/>
  <c r="J106" i="1"/>
  <c r="J76" i="1"/>
  <c r="J6" i="1"/>
  <c r="J8" i="1"/>
  <c r="J9" i="1"/>
  <c r="J10" i="1"/>
  <c r="J11" i="1"/>
  <c r="J12" i="1"/>
  <c r="J13" i="1"/>
  <c r="J16" i="1"/>
  <c r="J17" i="1"/>
  <c r="J18" i="1"/>
  <c r="J19" i="1"/>
  <c r="J20" i="1"/>
  <c r="J22" i="1"/>
  <c r="J23" i="1"/>
  <c r="J24" i="1"/>
  <c r="J25" i="1"/>
  <c r="J26" i="1"/>
  <c r="J27" i="1"/>
  <c r="J28" i="1"/>
  <c r="J29" i="1"/>
  <c r="J30" i="1"/>
  <c r="J32" i="1"/>
  <c r="J33" i="1"/>
  <c r="J35" i="1"/>
  <c r="J36" i="1"/>
  <c r="J38" i="1"/>
  <c r="J39" i="1"/>
  <c r="J40" i="1"/>
  <c r="J41" i="1"/>
  <c r="J42" i="1"/>
  <c r="J43" i="1"/>
  <c r="J44" i="1"/>
  <c r="J45" i="1"/>
  <c r="J46" i="1"/>
  <c r="J47" i="1"/>
  <c r="J48" i="1"/>
  <c r="J50" i="1"/>
  <c r="J51" i="1"/>
  <c r="J52" i="1"/>
  <c r="J53" i="1"/>
  <c r="J54" i="1"/>
  <c r="J55" i="1"/>
  <c r="J56" i="1"/>
  <c r="J57" i="1"/>
  <c r="J58" i="1"/>
  <c r="J59" i="1"/>
  <c r="J60" i="1"/>
  <c r="J61" i="1"/>
  <c r="J62" i="1"/>
  <c r="J63" i="1"/>
  <c r="J64" i="1"/>
  <c r="J65" i="1"/>
  <c r="J66" i="1"/>
  <c r="J67" i="1"/>
  <c r="J68" i="1"/>
  <c r="J69" i="1"/>
  <c r="J70" i="1"/>
  <c r="J71" i="1"/>
  <c r="J72" i="1"/>
  <c r="J73" i="1"/>
  <c r="J74" i="1"/>
  <c r="J75" i="1"/>
  <c r="J78" i="1"/>
  <c r="J79" i="1"/>
  <c r="J80" i="1"/>
  <c r="J81" i="1"/>
  <c r="J82" i="1"/>
  <c r="J83" i="1"/>
  <c r="J84" i="1"/>
  <c r="J85" i="1"/>
  <c r="J86" i="1"/>
  <c r="J87" i="1"/>
  <c r="J88" i="1"/>
  <c r="J89" i="1"/>
  <c r="J90" i="1"/>
  <c r="J91" i="1"/>
  <c r="J92" i="1"/>
  <c r="J93" i="1"/>
  <c r="J94" i="1"/>
  <c r="J95" i="1"/>
  <c r="J96" i="1"/>
  <c r="J97" i="1"/>
  <c r="J98" i="1"/>
  <c r="J101" i="1"/>
  <c r="J102" i="1"/>
  <c r="J103" i="1"/>
  <c r="J104" i="1"/>
  <c r="J105" i="1"/>
  <c r="J107" i="1"/>
  <c r="J108" i="1"/>
  <c r="J109" i="1"/>
  <c r="J110" i="1"/>
  <c r="J111" i="1"/>
  <c r="J112" i="1"/>
  <c r="J113" i="1"/>
  <c r="J114" i="1"/>
  <c r="J115" i="1"/>
  <c r="J116" i="1"/>
  <c r="J117" i="1"/>
  <c r="J118" i="1"/>
  <c r="J119" i="1"/>
  <c r="J120" i="1"/>
  <c r="J121" i="1"/>
  <c r="J122" i="1"/>
  <c r="J124" i="1"/>
  <c r="J125" i="1"/>
  <c r="J126" i="1"/>
  <c r="J127" i="1"/>
  <c r="J128" i="1"/>
  <c r="J129" i="1"/>
  <c r="J130" i="1"/>
  <c r="J131" i="1"/>
  <c r="J134" i="1"/>
  <c r="J136" i="1"/>
  <c r="B9" i="2"/>
  <c r="B29" i="2"/>
  <c r="B28" i="2"/>
  <c r="B27" i="2"/>
  <c r="B26" i="2"/>
  <c r="B25" i="2"/>
  <c r="B24" i="2"/>
  <c r="B23" i="2"/>
  <c r="B22" i="2"/>
  <c r="B21" i="2"/>
  <c r="B20" i="2"/>
  <c r="B19" i="2"/>
  <c r="B18" i="2"/>
  <c r="B17" i="2"/>
  <c r="B16" i="2"/>
  <c r="B15" i="2"/>
  <c r="B14" i="2"/>
  <c r="B13" i="2"/>
  <c r="B12" i="2"/>
  <c r="B11" i="2"/>
  <c r="C36" i="2"/>
  <c r="D29" i="2"/>
  <c r="I9" i="2"/>
  <c r="H11" i="2"/>
  <c r="I11" i="2"/>
  <c r="H12" i="2"/>
  <c r="I12" i="2"/>
  <c r="M12" i="2"/>
  <c r="H9" i="2"/>
  <c r="M9" i="2"/>
  <c r="H10" i="2"/>
  <c r="M21" i="2"/>
  <c r="M22" i="2"/>
  <c r="M23" i="2"/>
  <c r="M24" i="2"/>
  <c r="M25" i="2"/>
  <c r="M26" i="2"/>
  <c r="M27" i="2"/>
  <c r="M28" i="2"/>
  <c r="M29" i="2"/>
  <c r="I10" i="2"/>
  <c r="H13" i="2"/>
  <c r="M13" i="2" s="1"/>
  <c r="I13" i="2"/>
  <c r="K9" i="2"/>
  <c r="G9" i="2"/>
  <c r="I29" i="2"/>
  <c r="I28" i="2"/>
  <c r="I27" i="2"/>
  <c r="I26" i="2"/>
  <c r="I25" i="2"/>
  <c r="I24" i="2"/>
  <c r="I23" i="2"/>
  <c r="I22" i="2"/>
  <c r="I21" i="2"/>
  <c r="I19" i="2"/>
  <c r="I20" i="2"/>
  <c r="I18" i="2"/>
  <c r="I17" i="2"/>
  <c r="I16" i="2"/>
  <c r="I15" i="2"/>
  <c r="I14" i="2"/>
  <c r="J9" i="2"/>
  <c r="J10" i="2"/>
  <c r="K10" i="2"/>
  <c r="G10" i="2" s="1"/>
  <c r="J11" i="2"/>
  <c r="K11" i="2"/>
  <c r="G11" i="2" s="1"/>
  <c r="J12" i="2"/>
  <c r="L12" i="2" s="1"/>
  <c r="K12" i="2"/>
  <c r="J13" i="2"/>
  <c r="L13" i="2"/>
  <c r="K13" i="2"/>
  <c r="G13" i="2"/>
  <c r="L16" i="2"/>
  <c r="L17" i="2"/>
  <c r="L18" i="2"/>
  <c r="L19" i="2"/>
  <c r="L21" i="2"/>
  <c r="L22" i="2"/>
  <c r="L23" i="2"/>
  <c r="L24" i="2"/>
  <c r="L25" i="2"/>
  <c r="L26" i="2"/>
  <c r="L27" i="2"/>
  <c r="L28" i="2"/>
  <c r="L29" i="2"/>
  <c r="F31" i="2"/>
  <c r="J14" i="2"/>
  <c r="L14" i="2" s="1"/>
  <c r="K14" i="2"/>
  <c r="J15" i="2"/>
  <c r="L15" i="2" s="1"/>
  <c r="K15" i="2"/>
  <c r="G15" i="2" s="1"/>
  <c r="J16" i="2"/>
  <c r="K16" i="2"/>
  <c r="G16" i="2" s="1"/>
  <c r="J17" i="2"/>
  <c r="K17" i="2"/>
  <c r="G17" i="2" s="1"/>
  <c r="J18" i="2"/>
  <c r="K18" i="2"/>
  <c r="G18" i="2" s="1"/>
  <c r="J19" i="2"/>
  <c r="K19" i="2"/>
  <c r="G19" i="2" s="1"/>
  <c r="J20" i="2"/>
  <c r="K20" i="2"/>
  <c r="G20" i="2" s="1"/>
  <c r="J21" i="2"/>
  <c r="K21" i="2"/>
  <c r="J22" i="2"/>
  <c r="K22" i="2"/>
  <c r="J23" i="2"/>
  <c r="K23" i="2"/>
  <c r="J24" i="2"/>
  <c r="K24" i="2"/>
  <c r="J25" i="2"/>
  <c r="K25" i="2"/>
  <c r="J26" i="2"/>
  <c r="K26" i="2"/>
  <c r="J27" i="2"/>
  <c r="K27" i="2"/>
  <c r="J28" i="2"/>
  <c r="K28" i="2"/>
  <c r="J29" i="2"/>
  <c r="K29" i="2"/>
  <c r="H14" i="2"/>
  <c r="H15" i="2"/>
  <c r="M15" i="2" s="1"/>
  <c r="H16" i="2"/>
  <c r="H17" i="2"/>
  <c r="M17" i="2" s="1"/>
  <c r="H18" i="2"/>
  <c r="M18" i="2" s="1"/>
  <c r="H19" i="2"/>
  <c r="M19" i="2" s="1"/>
  <c r="H20" i="2"/>
  <c r="M20" i="2" s="1"/>
  <c r="H21" i="2"/>
  <c r="H22" i="2"/>
  <c r="H23" i="2"/>
  <c r="H24" i="2"/>
  <c r="H25" i="2"/>
  <c r="H26" i="2"/>
  <c r="H27" i="2"/>
  <c r="H28" i="2"/>
  <c r="H29" i="2"/>
  <c r="D10" i="2"/>
  <c r="D11" i="2"/>
  <c r="D12" i="2"/>
  <c r="D14" i="2"/>
  <c r="D15" i="2"/>
  <c r="D16" i="2"/>
  <c r="D17" i="2"/>
  <c r="D18" i="2"/>
  <c r="D19" i="2"/>
  <c r="D20" i="2"/>
  <c r="D21" i="2"/>
  <c r="D22" i="2"/>
  <c r="D23" i="2"/>
  <c r="D24" i="2"/>
  <c r="D25" i="2"/>
  <c r="D26" i="2"/>
  <c r="D27" i="2"/>
  <c r="D28" i="2"/>
  <c r="D9" i="2"/>
  <c r="G12" i="2"/>
  <c r="G14" i="2"/>
  <c r="G21" i="2"/>
  <c r="G22"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L20" i="2" l="1"/>
  <c r="M16" i="2"/>
  <c r="M14" i="2"/>
  <c r="M11" i="2"/>
  <c r="L11" i="2"/>
  <c r="F30" i="2"/>
  <c r="M10" i="2"/>
  <c r="L10" i="2"/>
  <c r="F32" i="2"/>
  <c r="M30" i="2" l="1"/>
  <c r="F33" i="2" s="1"/>
  <c r="F34" i="2"/>
</calcChain>
</file>

<file path=xl/sharedStrings.xml><?xml version="1.0" encoding="utf-8"?>
<sst xmlns="http://schemas.openxmlformats.org/spreadsheetml/2006/main" count="905" uniqueCount="550">
  <si>
    <t xml:space="preserve">                                                                                                                                                                                                                                                               </t>
  </si>
  <si>
    <t>KIND</t>
  </si>
  <si>
    <t>LF</t>
  </si>
  <si>
    <t>GERM.</t>
  </si>
  <si>
    <t>PURITY</t>
  </si>
  <si>
    <t>SEEDS/#</t>
  </si>
  <si>
    <t>PLS</t>
  </si>
  <si>
    <t>Alkali sacaton</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</si>
  <si>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</si>
  <si>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</si>
  <si>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</si>
  <si>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</si>
  <si>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</si>
  <si>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</si>
  <si>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</si>
  <si>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</si>
  <si>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</si>
  <si>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</si>
  <si>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</si>
  <si>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</si>
  <si>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</si>
  <si>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</si>
  <si>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</si>
  <si>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</si>
  <si>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</si>
  <si>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</si>
  <si>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Duhurian Wildrye</t>
  </si>
  <si>
    <t>Eldu</t>
  </si>
  <si>
    <t>Kopr</t>
  </si>
  <si>
    <t>Atca</t>
  </si>
  <si>
    <t>Epvi</t>
  </si>
  <si>
    <t>Feid</t>
  </si>
  <si>
    <t>Low Rabbitbrush</t>
  </si>
  <si>
    <t>Chvi</t>
  </si>
  <si>
    <t>Brbi</t>
  </si>
  <si>
    <t>Meadow Foxtail</t>
  </si>
  <si>
    <t>Alar</t>
  </si>
  <si>
    <t>Brma</t>
  </si>
  <si>
    <t>Mountain Rye</t>
  </si>
  <si>
    <t>Semo</t>
  </si>
  <si>
    <t>Spmu</t>
  </si>
  <si>
    <t>Epne</t>
  </si>
  <si>
    <t>Daglpa</t>
  </si>
  <si>
    <t>Pest</t>
  </si>
  <si>
    <t>Prairie junegrass</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</si>
  <si>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</si>
  <si>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</si>
  <si>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</si>
  <si>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</si>
  <si>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</si>
  <si>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</si>
  <si>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</si>
  <si>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</si>
  <si>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</si>
  <si>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</si>
  <si>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</si>
  <si>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</si>
  <si>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</si>
  <si>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</si>
  <si>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</si>
  <si>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</si>
  <si>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</si>
  <si>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</si>
  <si>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</si>
  <si>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</si>
  <si>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</si>
  <si>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</si>
  <si>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</si>
  <si>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</si>
  <si>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</si>
  <si>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</si>
  <si>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</si>
  <si>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</si>
  <si>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</si>
  <si>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</si>
  <si>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</si>
  <si>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</si>
  <si>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</si>
  <si>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</si>
  <si>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</si>
  <si>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</si>
  <si>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</si>
  <si>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</si>
  <si>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</si>
  <si>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</si>
  <si>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</si>
  <si>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Pepa</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</si>
  <si>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</si>
  <si>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</si>
  <si>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</si>
  <si>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</si>
  <si>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</si>
  <si>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</si>
  <si>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</si>
  <si>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</si>
  <si>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</si>
  <si>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</si>
  <si>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</si>
  <si>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</si>
  <si>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</si>
  <si>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</si>
  <si>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</si>
  <si>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</si>
  <si>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</si>
  <si>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</si>
  <si>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</si>
  <si>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</si>
  <si>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</si>
  <si>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</si>
  <si>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</si>
  <si>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</si>
  <si>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</si>
  <si>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</si>
  <si>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</si>
  <si>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</si>
  <si>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</si>
  <si>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</si>
  <si>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</si>
  <si>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</si>
  <si>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</si>
  <si>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</si>
  <si>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</si>
  <si>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</si>
  <si>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</si>
  <si>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</si>
  <si>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</si>
  <si>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</si>
  <si>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</si>
  <si>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</si>
  <si>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</si>
  <si>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</si>
  <si>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</si>
  <si>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</si>
  <si>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</si>
  <si>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</si>
  <si>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</si>
  <si>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</si>
  <si>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</si>
  <si>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</si>
  <si>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</si>
  <si>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</si>
  <si>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</si>
  <si>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</si>
  <si>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</si>
  <si>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</si>
  <si>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</si>
  <si>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</si>
  <si>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</si>
  <si>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</si>
  <si>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</si>
  <si>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</si>
  <si>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</si>
  <si>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</si>
  <si>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</si>
  <si>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</si>
  <si>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</si>
  <si>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</si>
  <si>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</si>
  <si>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</si>
  <si>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</si>
  <si>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</si>
  <si>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</si>
  <si>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</si>
  <si>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</si>
  <si>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</si>
  <si>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</si>
  <si>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</si>
  <si>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</si>
  <si>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</si>
  <si>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</si>
  <si>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</si>
  <si>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</si>
  <si>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</si>
  <si>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</si>
  <si>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</si>
  <si>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</si>
  <si>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</si>
  <si>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</si>
  <si>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</si>
  <si>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</si>
  <si>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</si>
  <si>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</si>
  <si>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</si>
  <si>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</si>
  <si>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</si>
  <si>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</si>
  <si>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</si>
  <si>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</si>
  <si>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</si>
  <si>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</si>
  <si>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</si>
  <si>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</si>
  <si>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</si>
  <si>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</si>
  <si>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</si>
  <si>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</si>
  <si>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</si>
  <si>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</si>
  <si>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</si>
  <si>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</si>
  <si>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Russian Wildrye</t>
  </si>
  <si>
    <t>Sagebrush, Basin Big</t>
  </si>
  <si>
    <t>Sagebrush, Mountain</t>
  </si>
  <si>
    <t>Sagebrush, Wyoming</t>
  </si>
  <si>
    <t>Eski</t>
  </si>
  <si>
    <t>Sainfoin</t>
  </si>
  <si>
    <t>Sandberg Bluegrass</t>
  </si>
  <si>
    <t>Saskatoon Serviceberry</t>
  </si>
  <si>
    <t>Scarlet Globemallow</t>
  </si>
  <si>
    <t>Showy Goldeneye</t>
  </si>
  <si>
    <t>Vavilov</t>
  </si>
  <si>
    <t>Siberian Wheatgrass</t>
  </si>
  <si>
    <t>Sideoats Grama</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</si>
  <si>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</si>
  <si>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</si>
  <si>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</si>
  <si>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</si>
  <si>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</si>
  <si>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</si>
  <si>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</si>
  <si>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</si>
  <si>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</si>
  <si>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</si>
  <si>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</si>
  <si>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</si>
  <si>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</si>
  <si>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</si>
  <si>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</si>
  <si>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</si>
  <si>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</si>
  <si>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</si>
  <si>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Utah Sweetvech</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</si>
  <si>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</si>
  <si>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</si>
  <si>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</si>
  <si>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</si>
  <si>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</si>
  <si>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</si>
  <si>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</si>
  <si>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</si>
  <si>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</si>
  <si>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</si>
  <si>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</si>
  <si>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</si>
  <si>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</si>
  <si>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</si>
  <si>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</si>
  <si>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</si>
  <si>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</si>
  <si>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</si>
  <si>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</si>
  <si>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</si>
  <si>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</si>
  <si>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</si>
  <si>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</si>
  <si>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</si>
  <si>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</si>
  <si>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</si>
  <si>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</si>
  <si>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</si>
  <si>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</si>
  <si>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</si>
  <si>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</si>
  <si>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</si>
  <si>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</si>
  <si>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</si>
  <si>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</si>
  <si>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</si>
  <si>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</si>
  <si>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</si>
  <si>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</si>
  <si>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</si>
  <si>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</si>
  <si>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</si>
  <si>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</si>
  <si>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</si>
  <si>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</si>
  <si>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</si>
  <si>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</si>
  <si>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</si>
  <si>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</si>
  <si>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</si>
  <si>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</si>
  <si>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</si>
  <si>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</si>
  <si>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</si>
  <si>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</si>
  <si>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</si>
  <si>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</si>
  <si>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</si>
  <si>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</si>
  <si>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</si>
  <si>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</si>
  <si>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</si>
  <si>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</si>
  <si>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</si>
  <si>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</si>
  <si>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</si>
  <si>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</si>
  <si>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</si>
  <si>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</si>
  <si>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</si>
  <si>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</si>
  <si>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</si>
  <si>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</si>
  <si>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</si>
  <si>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</si>
  <si>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</si>
  <si>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</si>
  <si>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</si>
  <si>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</si>
  <si>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</si>
  <si>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</si>
  <si>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</si>
  <si>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</si>
  <si>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</si>
  <si>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</si>
  <si>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</si>
  <si>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</si>
  <si>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</si>
  <si>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</si>
  <si>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</si>
  <si>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</si>
  <si>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</si>
  <si>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</si>
  <si>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</si>
  <si>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</si>
  <si>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</si>
  <si>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</si>
  <si>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</si>
  <si>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</si>
  <si>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</si>
  <si>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</si>
  <si>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</si>
  <si>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</si>
  <si>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</si>
  <si>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</si>
  <si>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</si>
  <si>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</si>
  <si>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</si>
  <si>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</si>
  <si>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</si>
  <si>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</si>
  <si>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</si>
  <si>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</si>
  <si>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</si>
  <si>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</si>
  <si>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</si>
  <si>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</si>
  <si>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</si>
  <si>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</si>
  <si>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</si>
  <si>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</si>
  <si>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</si>
  <si>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</si>
  <si>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</si>
  <si>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</si>
  <si>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</si>
  <si>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</si>
  <si>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</si>
  <si>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</si>
  <si>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</si>
  <si>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</si>
  <si>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</si>
  <si>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</si>
  <si>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</si>
  <si>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</si>
  <si>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</si>
  <si>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</si>
  <si>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</si>
  <si>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</si>
  <si>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</si>
  <si>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Bluejoint Reedgrass</t>
  </si>
  <si>
    <t>Caca</t>
  </si>
  <si>
    <t>Calamagrostis canadensis</t>
  </si>
  <si>
    <t>Columbia Needlegrass</t>
  </si>
  <si>
    <t>Rocky Mountain Bee Plant</t>
  </si>
  <si>
    <t>Clse</t>
  </si>
  <si>
    <t>Cleome serrulata</t>
  </si>
  <si>
    <t>Bozoisky II</t>
  </si>
  <si>
    <t>Alsike Clover</t>
  </si>
  <si>
    <t>Trhy</t>
  </si>
  <si>
    <t>Trifolium hybridum</t>
  </si>
  <si>
    <t>Nebraska Sedge</t>
  </si>
  <si>
    <t>Cane</t>
  </si>
  <si>
    <t>Carex Nebrascensis</t>
  </si>
  <si>
    <t>Water Sedge</t>
  </si>
  <si>
    <t>Caaq</t>
  </si>
  <si>
    <t>Carex aquatilis</t>
  </si>
  <si>
    <t>Alma</t>
  </si>
  <si>
    <t>Hachita</t>
  </si>
  <si>
    <t>Sphaeralcea grossularifolia</t>
  </si>
  <si>
    <t>Paloma</t>
  </si>
  <si>
    <t>Covar</t>
  </si>
  <si>
    <t>Baltic Rush</t>
  </si>
  <si>
    <t>Juba</t>
  </si>
  <si>
    <t>Juncus balticus</t>
  </si>
  <si>
    <t>Lipe</t>
  </si>
  <si>
    <t>Linum perenne</t>
  </si>
  <si>
    <t>Creeping Foxtail</t>
  </si>
  <si>
    <t>Garrison</t>
  </si>
  <si>
    <t>Creeping Spikerush</t>
  </si>
  <si>
    <t>Elpa</t>
  </si>
  <si>
    <t>Eleocharis palustris</t>
  </si>
  <si>
    <t>Lewis Flax</t>
  </si>
  <si>
    <t>Alopecurus pratensis</t>
  </si>
  <si>
    <t>Hycrest II</t>
  </si>
  <si>
    <t>Mountain Home</t>
  </si>
  <si>
    <t>UP Colorado</t>
  </si>
  <si>
    <t>UDWR Tetra</t>
  </si>
  <si>
    <t>Snowberry</t>
  </si>
  <si>
    <t>Syor</t>
  </si>
  <si>
    <t>Symphoricarpos oreophilus</t>
  </si>
  <si>
    <t>Dusty Penstemon</t>
  </si>
  <si>
    <t>Peco5</t>
  </si>
  <si>
    <t>Penstemon comarrhenus</t>
  </si>
  <si>
    <t>Sagebrush, Black</t>
  </si>
  <si>
    <t>Arno</t>
  </si>
  <si>
    <t>Artemisia nova</t>
  </si>
  <si>
    <t>Erum</t>
  </si>
  <si>
    <t>Eriogonum umbellatum</t>
  </si>
  <si>
    <t>Sulfur-flower Buckwheat</t>
  </si>
  <si>
    <t>Letterman Needlegrass</t>
  </si>
  <si>
    <t>Stle</t>
  </si>
  <si>
    <t>Stipa lettermani</t>
  </si>
  <si>
    <t>Quickgaurd</t>
  </si>
  <si>
    <t>Sterile Triticale</t>
  </si>
  <si>
    <t>Triticosecale</t>
  </si>
  <si>
    <t>Forage Kochia - Snowstorm</t>
  </si>
  <si>
    <t>Snowstorm</t>
  </si>
  <si>
    <t>First Strike</t>
  </si>
  <si>
    <t>Eagle</t>
  </si>
  <si>
    <t>Continental</t>
  </si>
  <si>
    <t>Vavilov II</t>
  </si>
  <si>
    <t>Fernleaf Biscuitroot</t>
  </si>
  <si>
    <t>Lodi</t>
  </si>
  <si>
    <t>Lomatium disectum</t>
  </si>
  <si>
    <t>Purple Prairie Clover</t>
  </si>
  <si>
    <t>Dapu</t>
  </si>
  <si>
    <t>Dalea purpurea</t>
  </si>
  <si>
    <t>Prairie Coneflower</t>
  </si>
  <si>
    <t>Stillwater</t>
  </si>
  <si>
    <t>Raco</t>
  </si>
  <si>
    <t>Ratibida columnifera</t>
  </si>
  <si>
    <t>Bannock II</t>
  </si>
  <si>
    <t>Shar</t>
  </si>
  <si>
    <t>Shepherida argentea</t>
  </si>
  <si>
    <t>Silver Buffaloberry</t>
  </si>
  <si>
    <t>Thickleaf Penstemon</t>
  </si>
  <si>
    <t>Pepa6</t>
  </si>
  <si>
    <t>Penstemon pachyphylus</t>
  </si>
  <si>
    <t>Elmu</t>
  </si>
  <si>
    <t>Elymus multisetus</t>
  </si>
  <si>
    <t>Columbia</t>
  </si>
  <si>
    <t>Fish Creek</t>
  </si>
  <si>
    <t>Star Lake</t>
  </si>
  <si>
    <t>Cache</t>
  </si>
  <si>
    <t>Garnet</t>
  </si>
  <si>
    <t>Reliable</t>
  </si>
  <si>
    <t>Stabilizer</t>
  </si>
  <si>
    <t>Discovery</t>
  </si>
  <si>
    <t>Recovery</t>
  </si>
  <si>
    <t>Basalt Milkvetch</t>
  </si>
  <si>
    <t>Asfi</t>
  </si>
  <si>
    <t>Astragalus filipes</t>
  </si>
  <si>
    <t>Alkali Bullrush</t>
  </si>
  <si>
    <t>Bulboschoenus maritimus</t>
  </si>
  <si>
    <t>Buma</t>
  </si>
  <si>
    <t>Black Greaseweed</t>
  </si>
  <si>
    <t>Save</t>
  </si>
  <si>
    <t>Sarcobatus vermiculatus</t>
  </si>
  <si>
    <t>Chairmakers Bulrush</t>
  </si>
  <si>
    <t>Scam</t>
  </si>
  <si>
    <t>Schoenoplectus americanus</t>
  </si>
  <si>
    <t>Common Threesquare</t>
  </si>
  <si>
    <t>Scpu</t>
  </si>
  <si>
    <t>Schoenoplectus pungens</t>
  </si>
  <si>
    <t>Creeping Wildrye</t>
  </si>
  <si>
    <t>Leymus triticoides</t>
  </si>
  <si>
    <t>Rio</t>
  </si>
  <si>
    <t>Golden Currant</t>
  </si>
  <si>
    <t>Riau</t>
  </si>
  <si>
    <t>Ribes aureum</t>
  </si>
  <si>
    <t>Prairie Aster</t>
  </si>
  <si>
    <t>Mata</t>
  </si>
  <si>
    <t>Machaeranthera tanacetifolia</t>
  </si>
  <si>
    <t>Scratchgrass</t>
  </si>
  <si>
    <t>Muas</t>
  </si>
  <si>
    <t>Muhlenbergia asperifolia</t>
  </si>
  <si>
    <t>Wild geranium</t>
  </si>
  <si>
    <t>Gevi</t>
  </si>
  <si>
    <t>Geranium viscosissimum</t>
  </si>
  <si>
    <t>Woods Rose</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</si>
  <si>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</si>
  <si>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</si>
  <si>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</si>
  <si>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</si>
  <si>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</si>
  <si>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</si>
  <si>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</si>
  <si>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</si>
  <si>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</si>
  <si>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</si>
  <si>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</si>
  <si>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</si>
  <si>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</si>
  <si>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</si>
  <si>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</si>
  <si>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</si>
  <si>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</si>
  <si>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</si>
  <si>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</si>
  <si>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</si>
  <si>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</si>
  <si>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</si>
  <si>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</si>
  <si>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</si>
  <si>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</si>
  <si>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</si>
  <si>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</si>
  <si>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</si>
  <si>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</si>
  <si>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</si>
  <si>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</si>
  <si>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</si>
  <si>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</si>
  <si>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</si>
  <si>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</si>
  <si>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</si>
  <si>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</si>
  <si>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Searls Prairie Clover</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</si>
  <si>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</si>
  <si>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</si>
  <si>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</si>
  <si>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</si>
  <si>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</si>
  <si>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</si>
  <si>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</si>
  <si>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</si>
  <si>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</si>
  <si>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</si>
  <si>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Barestem Biscuitroot</t>
  </si>
  <si>
    <t>Lonu</t>
  </si>
  <si>
    <t>Lomatium nudicale</t>
  </si>
  <si>
    <t>Shoshone</t>
  </si>
  <si>
    <t>Yellow Beeplant</t>
  </si>
  <si>
    <t>Cllu</t>
  </si>
  <si>
    <t>Cleome lutea</t>
  </si>
  <si>
    <t>Prices are current as of December, 2017.  Prices change as new inventory is received.</t>
  </si>
  <si>
    <t>Lakeside Foothills Project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</si>
</sst>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6"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s>
  <borders count="37">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5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cellStyleXfs>
  <cellXfs count="220">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cellXfs>
  <cellStyles count="54">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Normal" xfId="0" builtinId="0"/>
    <cellStyle name="Normal 2" xfId="49"/>
    <cellStyle name="Normal 3" xfId="50"/>
    <cellStyle name="Total 2" xfId="51"/>
    <cellStyle name="Total 3" xfId="52"/>
    <cellStyle name="Total 3 2" xfId="53"/>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75" x14ac:dyDescent="0.2"/>
  <sheetData>
    <row r="1" spans="1:13" ht="13.5" thickBot="1" x14ac:dyDescent="0.25">
      <c r="A1" s="195" t="s">
        <v>361</v>
      </c>
      <c r="B1" s="195"/>
      <c r="C1" s="195"/>
      <c r="D1" s="195"/>
      <c r="E1" s="195"/>
      <c r="F1" s="195"/>
      <c r="G1" s="195"/>
      <c r="H1" s="195"/>
      <c r="I1" s="195"/>
      <c r="J1" s="195"/>
      <c r="K1" s="195"/>
      <c r="L1" s="195"/>
      <c r="M1" s="195"/>
    </row>
    <row r="3" spans="1:13" ht="57.75" customHeight="1" x14ac:dyDescent="0.2">
      <c r="A3" s="194" t="s">
        <v>369</v>
      </c>
      <c r="B3" s="194"/>
      <c r="C3" s="194"/>
      <c r="D3" s="194"/>
      <c r="E3" s="194"/>
      <c r="F3" s="194"/>
      <c r="G3" s="194"/>
      <c r="H3" s="194"/>
      <c r="I3" s="194"/>
      <c r="J3" s="194"/>
      <c r="K3" s="194"/>
      <c r="L3" s="194"/>
      <c r="M3" s="194"/>
    </row>
    <row r="5" spans="1:13" ht="66.75" customHeight="1" x14ac:dyDescent="0.2">
      <c r="A5" s="196" t="s">
        <v>534</v>
      </c>
      <c r="B5" s="194"/>
      <c r="C5" s="194"/>
      <c r="D5" s="194"/>
      <c r="E5" s="194"/>
      <c r="F5" s="194"/>
      <c r="G5" s="194"/>
      <c r="H5" s="194"/>
      <c r="I5" s="194"/>
      <c r="J5" s="194"/>
      <c r="K5" s="194"/>
      <c r="L5" s="194"/>
      <c r="M5" s="194"/>
    </row>
    <row r="8" spans="1:13" x14ac:dyDescent="0.2">
      <c r="A8" s="7" t="s">
        <v>362</v>
      </c>
    </row>
    <row r="9" spans="1:13" ht="54" customHeight="1" x14ac:dyDescent="0.2">
      <c r="A9" s="197" t="s">
        <v>371</v>
      </c>
      <c r="B9" s="197"/>
      <c r="C9" s="197"/>
      <c r="D9" s="197"/>
      <c r="E9" s="197"/>
      <c r="F9" s="197"/>
      <c r="G9" s="197"/>
      <c r="H9" s="197"/>
      <c r="I9" s="197"/>
      <c r="J9" s="197"/>
      <c r="K9" s="197"/>
      <c r="L9" s="197"/>
      <c r="M9" s="197"/>
    </row>
    <row r="11" spans="1:13" ht="68.25" customHeight="1" x14ac:dyDescent="0.2">
      <c r="A11" s="194" t="s">
        <v>368</v>
      </c>
      <c r="B11" s="194"/>
      <c r="C11" s="194"/>
      <c r="D11" s="194"/>
      <c r="E11" s="194"/>
      <c r="F11" s="194"/>
      <c r="G11" s="194"/>
      <c r="H11" s="194"/>
      <c r="I11" s="194"/>
      <c r="J11" s="194"/>
      <c r="K11" s="194"/>
      <c r="L11" s="194"/>
      <c r="M11" s="194"/>
    </row>
    <row r="13" spans="1:13" ht="51.75" customHeight="1" x14ac:dyDescent="0.2">
      <c r="A13" s="194" t="s">
        <v>363</v>
      </c>
      <c r="B13" s="194"/>
      <c r="C13" s="194"/>
      <c r="D13" s="194"/>
      <c r="E13" s="194"/>
      <c r="F13" s="194"/>
      <c r="G13" s="194"/>
      <c r="H13" s="194"/>
      <c r="I13" s="194"/>
      <c r="J13" s="194"/>
      <c r="K13" s="194"/>
      <c r="L13" s="194"/>
      <c r="M13" s="194"/>
    </row>
    <row r="15" spans="1:13" ht="50.25" customHeight="1" x14ac:dyDescent="0.2">
      <c r="A15" s="194" t="s">
        <v>364</v>
      </c>
      <c r="B15" s="194"/>
      <c r="C15" s="194"/>
      <c r="D15" s="194"/>
      <c r="E15" s="194"/>
      <c r="F15" s="194"/>
      <c r="G15" s="194"/>
      <c r="H15" s="194"/>
      <c r="I15" s="194"/>
      <c r="J15" s="194"/>
      <c r="K15" s="194"/>
      <c r="L15" s="194"/>
      <c r="M15" s="194"/>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A4" workbookViewId="0">
      <selection activeCell="H22" sqref="H22"/>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x14ac:dyDescent="0.2">
      <c r="C4" s="49" t="s">
        <v>247</v>
      </c>
      <c r="D4" s="214" t="s">
        <v>549</v>
      </c>
      <c r="E4" s="215"/>
      <c r="F4" s="216"/>
      <c r="G4" s="48" t="s">
        <v>125</v>
      </c>
      <c r="H4" s="48" t="s">
        <v>126</v>
      </c>
      <c r="I4" s="210" t="s">
        <v>250</v>
      </c>
      <c r="J4" s="210"/>
      <c r="K4" s="212" t="s">
        <v>370</v>
      </c>
      <c r="L4" s="213"/>
    </row>
    <row r="5" spans="2:20" ht="13.5" thickBot="1" x14ac:dyDescent="0.25">
      <c r="C5" s="49" t="s">
        <v>248</v>
      </c>
      <c r="D5" s="156">
        <v>4749</v>
      </c>
      <c r="E5" s="157"/>
      <c r="F5" s="157"/>
      <c r="G5" s="158">
        <v>525</v>
      </c>
      <c r="H5" s="159"/>
      <c r="I5" s="211" t="s">
        <v>256</v>
      </c>
      <c r="J5" s="211"/>
      <c r="K5" s="198">
        <v>43435</v>
      </c>
      <c r="L5" s="199"/>
    </row>
    <row r="7" spans="2:20" ht="13.5" customHeight="1" thickBot="1" x14ac:dyDescent="0.25">
      <c r="C7" s="167"/>
      <c r="D7" s="166"/>
    </row>
    <row r="8" spans="2:20" ht="39" thickBot="1" x14ac:dyDescent="0.25">
      <c r="C8" s="40" t="s">
        <v>118</v>
      </c>
      <c r="D8" s="30" t="s">
        <v>119</v>
      </c>
      <c r="E8" s="31" t="s">
        <v>127</v>
      </c>
      <c r="F8" s="31" t="s">
        <v>239</v>
      </c>
      <c r="G8" s="30" t="s">
        <v>240</v>
      </c>
      <c r="H8" s="32" t="s">
        <v>120</v>
      </c>
      <c r="I8" s="30" t="s">
        <v>121</v>
      </c>
      <c r="J8" s="33" t="s">
        <v>122</v>
      </c>
      <c r="K8" s="34" t="s">
        <v>241</v>
      </c>
      <c r="L8" s="30" t="s">
        <v>123</v>
      </c>
      <c r="M8" s="35" t="s">
        <v>124</v>
      </c>
      <c r="P8" s="209" t="s">
        <v>252</v>
      </c>
      <c r="Q8" s="209"/>
      <c r="R8" s="209"/>
      <c r="S8" s="209"/>
      <c r="T8" s="209"/>
    </row>
    <row r="9" spans="2:20" hidden="1" x14ac:dyDescent="0.2">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365</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
      <c r="B10" s="47" t="str">
        <f>IF(ISBLANK(E10),(C10&amp;" Any"),(C10&amp;" "&amp;E10))</f>
        <v>Forage Kochia Immigrant</v>
      </c>
      <c r="C10" s="160" t="s">
        <v>172</v>
      </c>
      <c r="D10" s="6" t="str">
        <f t="shared" si="1"/>
        <v>Kochia prostrata</v>
      </c>
      <c r="E10" s="44" t="s">
        <v>117</v>
      </c>
      <c r="F10" s="162">
        <v>4</v>
      </c>
      <c r="G10" s="5">
        <f t="shared" ref="G10:G29" si="12">IF(C10="","",F10*K10/100)</f>
        <v>2.8137896000000002</v>
      </c>
      <c r="H10" s="2">
        <f t="shared" si="2"/>
        <v>6.2</v>
      </c>
      <c r="I10" s="1">
        <f>F10*G5</f>
        <v>2100</v>
      </c>
      <c r="J10" s="4">
        <f t="shared" si="3"/>
        <v>407700</v>
      </c>
      <c r="K10" s="3">
        <f t="shared" si="4"/>
        <v>70.344740000000002</v>
      </c>
      <c r="L10" s="3">
        <f t="shared" si="5"/>
        <v>26.335675388429749</v>
      </c>
      <c r="M10" s="192">
        <f t="shared" si="6"/>
        <v>13020</v>
      </c>
      <c r="O10" s="1" t="s">
        <v>365</v>
      </c>
      <c r="P10" s="1" t="str">
        <f t="shared" si="7"/>
        <v>Immigrant</v>
      </c>
      <c r="Q10" s="1">
        <f t="shared" si="8"/>
        <v>0</v>
      </c>
      <c r="R10" s="1">
        <f t="shared" si="9"/>
        <v>0</v>
      </c>
      <c r="S10" s="1">
        <f t="shared" si="10"/>
        <v>0</v>
      </c>
      <c r="T10" s="1">
        <f t="shared" si="11"/>
        <v>0</v>
      </c>
    </row>
    <row r="11" spans="2:20" x14ac:dyDescent="0.2">
      <c r="B11" s="47" t="str">
        <f t="shared" si="0"/>
        <v>Forage Kochia - Snowstorm Snowstorm</v>
      </c>
      <c r="C11" s="160" t="s">
        <v>428</v>
      </c>
      <c r="D11" s="6" t="str">
        <f t="shared" si="1"/>
        <v>Kochia prostrata</v>
      </c>
      <c r="E11" s="44" t="s">
        <v>429</v>
      </c>
      <c r="F11" s="162">
        <v>1.5</v>
      </c>
      <c r="G11" s="5">
        <f t="shared" si="12"/>
        <v>0.80264999999999997</v>
      </c>
      <c r="H11" s="2">
        <f t="shared" si="2"/>
        <v>23.06</v>
      </c>
      <c r="I11" s="1">
        <f>F11*G5</f>
        <v>787.5</v>
      </c>
      <c r="J11" s="4">
        <f t="shared" si="3"/>
        <v>407700</v>
      </c>
      <c r="K11" s="3">
        <f t="shared" si="4"/>
        <v>53.51</v>
      </c>
      <c r="L11" s="3">
        <f t="shared" si="5"/>
        <v>7.5124059917355375</v>
      </c>
      <c r="M11" s="192">
        <f t="shared" si="6"/>
        <v>18159.75</v>
      </c>
      <c r="O11" s="1" t="s">
        <v>365</v>
      </c>
      <c r="P11" s="1" t="str">
        <f t="shared" si="7"/>
        <v>Snowstorm</v>
      </c>
      <c r="Q11" s="1">
        <f t="shared" si="8"/>
        <v>0</v>
      </c>
      <c r="R11" s="1">
        <f t="shared" si="9"/>
        <v>0</v>
      </c>
      <c r="S11" s="1">
        <f t="shared" si="10"/>
        <v>0</v>
      </c>
      <c r="T11" s="1">
        <f t="shared" si="11"/>
        <v>0</v>
      </c>
    </row>
    <row r="12" spans="2:20" x14ac:dyDescent="0.2">
      <c r="B12" s="47" t="str">
        <f t="shared" si="0"/>
        <v>Fourwing Saltbush Any</v>
      </c>
      <c r="C12" s="160" t="s">
        <v>173</v>
      </c>
      <c r="D12" s="6" t="str">
        <f t="shared" si="1"/>
        <v>Atriplex canescens</v>
      </c>
      <c r="E12" s="44"/>
      <c r="F12" s="162">
        <v>0.6</v>
      </c>
      <c r="G12" s="5">
        <f t="shared" si="12"/>
        <v>0.25063479999999999</v>
      </c>
      <c r="H12" s="2">
        <f t="shared" si="2"/>
        <v>8.59</v>
      </c>
      <c r="I12" s="1">
        <f>F12*G5</f>
        <v>315</v>
      </c>
      <c r="J12" s="4">
        <f t="shared" si="3"/>
        <v>52000</v>
      </c>
      <c r="K12" s="3">
        <f t="shared" si="4"/>
        <v>41.772466666666666</v>
      </c>
      <c r="L12" s="3">
        <f t="shared" si="5"/>
        <v>0.29919673094582183</v>
      </c>
      <c r="M12" s="192">
        <f t="shared" si="6"/>
        <v>2705.85</v>
      </c>
      <c r="O12" s="1" t="s">
        <v>365</v>
      </c>
      <c r="P12" s="1">
        <f t="shared" si="7"/>
        <v>0</v>
      </c>
      <c r="Q12" s="1">
        <f t="shared" si="8"/>
        <v>0</v>
      </c>
      <c r="R12" s="1">
        <f t="shared" si="9"/>
        <v>0</v>
      </c>
      <c r="S12" s="1">
        <f t="shared" si="10"/>
        <v>0</v>
      </c>
      <c r="T12" s="1">
        <f t="shared" si="11"/>
        <v>0</v>
      </c>
    </row>
    <row r="13" spans="2:20" x14ac:dyDescent="0.2">
      <c r="B13" s="47" t="str">
        <f t="shared" si="0"/>
        <v>Rice Hulls Any</v>
      </c>
      <c r="C13" s="160" t="s">
        <v>50</v>
      </c>
      <c r="D13" s="6">
        <f t="shared" si="1"/>
        <v>0</v>
      </c>
      <c r="E13" s="44" t="s">
        <v>365</v>
      </c>
      <c r="F13" s="162">
        <v>1</v>
      </c>
      <c r="G13" s="5">
        <f t="shared" si="12"/>
        <v>0</v>
      </c>
      <c r="H13" s="2">
        <f t="shared" si="2"/>
        <v>1.35</v>
      </c>
      <c r="I13" s="1">
        <f>F13*G5</f>
        <v>525</v>
      </c>
      <c r="J13" s="4">
        <f t="shared" si="3"/>
        <v>0</v>
      </c>
      <c r="K13" s="3">
        <f t="shared" si="4"/>
        <v>0</v>
      </c>
      <c r="L13" s="3">
        <f t="shared" si="5"/>
        <v>0</v>
      </c>
      <c r="M13" s="192">
        <f t="shared" si="6"/>
        <v>708.75</v>
      </c>
      <c r="O13" s="1" t="s">
        <v>365</v>
      </c>
      <c r="P13" s="1">
        <f t="shared" si="7"/>
        <v>0</v>
      </c>
      <c r="Q13" s="1">
        <f t="shared" si="8"/>
        <v>0</v>
      </c>
      <c r="R13" s="1">
        <f t="shared" si="9"/>
        <v>0</v>
      </c>
      <c r="S13" s="1">
        <f t="shared" si="10"/>
        <v>0</v>
      </c>
      <c r="T13" s="1">
        <f t="shared" si="11"/>
        <v>0</v>
      </c>
    </row>
    <row r="14" spans="2:20" x14ac:dyDescent="0.2">
      <c r="B14" s="47" t="str">
        <f t="shared" si="0"/>
        <v>Annual Sunflower Any</v>
      </c>
      <c r="C14" s="160" t="s">
        <v>9</v>
      </c>
      <c r="D14" s="6" t="str">
        <f t="shared" si="1"/>
        <v>Helianthus annuus</v>
      </c>
      <c r="E14" s="44" t="s">
        <v>365</v>
      </c>
      <c r="F14" s="162">
        <v>0.5</v>
      </c>
      <c r="G14" s="5">
        <f t="shared" si="12"/>
        <v>0.45760799999999996</v>
      </c>
      <c r="H14" s="2">
        <f t="shared" si="2"/>
        <v>9.0299999999999994</v>
      </c>
      <c r="I14" s="1">
        <f>F14*G5</f>
        <v>262.5</v>
      </c>
      <c r="J14" s="4">
        <f t="shared" si="3"/>
        <v>58500</v>
      </c>
      <c r="K14" s="3">
        <f t="shared" si="4"/>
        <v>91.521599999999992</v>
      </c>
      <c r="L14" s="3">
        <f t="shared" si="5"/>
        <v>0.6145561983471074</v>
      </c>
      <c r="M14" s="192">
        <f t="shared" si="6"/>
        <v>2370.375</v>
      </c>
      <c r="O14" s="1" t="s">
        <v>365</v>
      </c>
      <c r="P14" s="1">
        <f t="shared" si="7"/>
        <v>0</v>
      </c>
      <c r="Q14" s="1">
        <f t="shared" si="8"/>
        <v>0</v>
      </c>
      <c r="R14" s="1">
        <f t="shared" si="9"/>
        <v>0</v>
      </c>
      <c r="S14" s="1">
        <f t="shared" si="10"/>
        <v>0</v>
      </c>
      <c r="T14" s="1">
        <f t="shared" si="11"/>
        <v>0</v>
      </c>
    </row>
    <row r="15" spans="2:20" x14ac:dyDescent="0.2">
      <c r="B15" s="47" t="str">
        <f t="shared" si="0"/>
        <v>Yellow Sweetclover Any</v>
      </c>
      <c r="C15" s="160" t="s">
        <v>82</v>
      </c>
      <c r="D15" s="6" t="str">
        <f t="shared" si="1"/>
        <v>Melilotus officinalis</v>
      </c>
      <c r="E15" s="44"/>
      <c r="F15" s="162">
        <v>1</v>
      </c>
      <c r="G15" s="5">
        <f t="shared" si="12"/>
        <v>0.8961473333333333</v>
      </c>
      <c r="H15" s="2">
        <f t="shared" si="2"/>
        <v>2.4300000000000002</v>
      </c>
      <c r="I15" s="1">
        <f>F15*G5</f>
        <v>525</v>
      </c>
      <c r="J15" s="4">
        <f t="shared" si="3"/>
        <v>260000</v>
      </c>
      <c r="K15" s="3">
        <f t="shared" si="4"/>
        <v>89.614733333333334</v>
      </c>
      <c r="L15" s="3">
        <f t="shared" si="5"/>
        <v>5.348905111723294</v>
      </c>
      <c r="M15" s="192">
        <f t="shared" si="6"/>
        <v>1275.75</v>
      </c>
      <c r="O15" s="1" t="s">
        <v>365</v>
      </c>
      <c r="P15" s="1">
        <f t="shared" si="7"/>
        <v>0</v>
      </c>
      <c r="Q15" s="1">
        <f t="shared" si="8"/>
        <v>0</v>
      </c>
      <c r="R15" s="1">
        <f t="shared" si="9"/>
        <v>0</v>
      </c>
      <c r="S15" s="1">
        <f t="shared" si="10"/>
        <v>0</v>
      </c>
      <c r="T15" s="1">
        <f t="shared" si="11"/>
        <v>0</v>
      </c>
    </row>
    <row r="16" spans="2:20" x14ac:dyDescent="0.2">
      <c r="B16" s="47" t="str">
        <f t="shared" si="0"/>
        <v>Black Greaseweed Any</v>
      </c>
      <c r="C16" s="160" t="s">
        <v>468</v>
      </c>
      <c r="D16" s="6" t="str">
        <f t="shared" si="1"/>
        <v>Sarcobatus vermiculatus</v>
      </c>
      <c r="E16" s="44" t="s">
        <v>365</v>
      </c>
      <c r="F16" s="162">
        <v>0.5</v>
      </c>
      <c r="G16" s="5">
        <f t="shared" si="12"/>
        <v>0.42314999999999997</v>
      </c>
      <c r="H16" s="2">
        <f t="shared" si="2"/>
        <v>11.75</v>
      </c>
      <c r="I16" s="1">
        <f>F16*G5</f>
        <v>262.5</v>
      </c>
      <c r="J16" s="4">
        <f t="shared" si="3"/>
        <v>210000</v>
      </c>
      <c r="K16" s="3">
        <f t="shared" si="4"/>
        <v>84.63</v>
      </c>
      <c r="L16" s="3">
        <f t="shared" si="5"/>
        <v>2.0399793388429752</v>
      </c>
      <c r="M16" s="192">
        <f t="shared" si="6"/>
        <v>3084.375</v>
      </c>
      <c r="O16" s="1" t="s">
        <v>365</v>
      </c>
      <c r="P16" s="1">
        <f t="shared" si="7"/>
        <v>0</v>
      </c>
      <c r="Q16" s="1">
        <f t="shared" si="8"/>
        <v>0</v>
      </c>
      <c r="R16" s="1">
        <f t="shared" si="9"/>
        <v>0</v>
      </c>
      <c r="S16" s="1">
        <f t="shared" si="10"/>
        <v>0</v>
      </c>
      <c r="T16" s="1">
        <f t="shared" si="11"/>
        <v>0</v>
      </c>
    </row>
    <row r="17" spans="2:20" x14ac:dyDescent="0.2">
      <c r="B17" s="47" t="str">
        <f t="shared" si="0"/>
        <v>Nevada Ephedra Any</v>
      </c>
      <c r="C17" s="160" t="s">
        <v>191</v>
      </c>
      <c r="D17" s="6" t="str">
        <f t="shared" si="1"/>
        <v>Ephedra nevadensis</v>
      </c>
      <c r="E17" s="44" t="s">
        <v>365</v>
      </c>
      <c r="F17" s="162">
        <v>1</v>
      </c>
      <c r="G17" s="5">
        <f t="shared" si="12"/>
        <v>0.92841900000000011</v>
      </c>
      <c r="H17" s="2">
        <f t="shared" si="2"/>
        <v>6.9</v>
      </c>
      <c r="I17" s="1">
        <f>F17*G5</f>
        <v>525</v>
      </c>
      <c r="J17" s="4">
        <f t="shared" si="3"/>
        <v>25758</v>
      </c>
      <c r="K17" s="3">
        <f t="shared" si="4"/>
        <v>92.84190000000001</v>
      </c>
      <c r="L17" s="3">
        <f t="shared" si="5"/>
        <v>0.5489948714876034</v>
      </c>
      <c r="M17" s="192">
        <f t="shared" si="6"/>
        <v>3622.5</v>
      </c>
      <c r="O17" s="1" t="s">
        <v>365</v>
      </c>
      <c r="P17" s="1">
        <f t="shared" si="7"/>
        <v>0</v>
      </c>
      <c r="Q17" s="1">
        <f t="shared" si="8"/>
        <v>0</v>
      </c>
      <c r="R17" s="1">
        <f t="shared" si="9"/>
        <v>0</v>
      </c>
      <c r="S17" s="1">
        <f t="shared" si="10"/>
        <v>0</v>
      </c>
      <c r="T17" s="1">
        <f t="shared" si="11"/>
        <v>0</v>
      </c>
    </row>
    <row r="18" spans="2:20" x14ac:dyDescent="0.2">
      <c r="B18" s="47" t="str">
        <f t="shared" si="0"/>
        <v>Sagebrush, Wyoming Any</v>
      </c>
      <c r="C18" s="160" t="s">
        <v>203</v>
      </c>
      <c r="D18" s="6" t="str">
        <f t="shared" si="1"/>
        <v>Artemisia tridentata wyomingensis</v>
      </c>
      <c r="E18" s="44" t="s">
        <v>365</v>
      </c>
      <c r="F18" s="162">
        <v>1</v>
      </c>
      <c r="G18" s="5">
        <f t="shared" si="12"/>
        <v>0.1947016</v>
      </c>
      <c r="H18" s="2">
        <f t="shared" si="2"/>
        <v>11.31</v>
      </c>
      <c r="I18" s="1">
        <f>F18*G5</f>
        <v>525</v>
      </c>
      <c r="J18" s="4">
        <f t="shared" si="3"/>
        <v>2500000</v>
      </c>
      <c r="K18" s="3">
        <f t="shared" si="4"/>
        <v>19.47016</v>
      </c>
      <c r="L18" s="3">
        <f t="shared" si="5"/>
        <v>11.174334251606979</v>
      </c>
      <c r="M18" s="192">
        <f t="shared" si="6"/>
        <v>5937.75</v>
      </c>
      <c r="O18" s="1" t="s">
        <v>365</v>
      </c>
      <c r="P18" s="1">
        <f t="shared" si="7"/>
        <v>0</v>
      </c>
      <c r="Q18" s="1">
        <f t="shared" si="8"/>
        <v>0</v>
      </c>
      <c r="R18" s="1">
        <f t="shared" si="9"/>
        <v>0</v>
      </c>
      <c r="S18" s="1">
        <f t="shared" si="10"/>
        <v>0</v>
      </c>
      <c r="T18" s="1">
        <f t="shared" si="11"/>
        <v>0</v>
      </c>
    </row>
    <row r="19" spans="2:20" x14ac:dyDescent="0.2">
      <c r="B19" s="47" t="str">
        <f t="shared" si="0"/>
        <v>Sagebrush, Basin Big Any</v>
      </c>
      <c r="C19" s="160" t="s">
        <v>201</v>
      </c>
      <c r="D19" s="6" t="str">
        <f t="shared" si="1"/>
        <v>Artemisia tridentata tridentata</v>
      </c>
      <c r="E19" s="44" t="s">
        <v>365</v>
      </c>
      <c r="F19" s="162">
        <v>1</v>
      </c>
      <c r="G19" s="5">
        <f t="shared" si="12"/>
        <v>0.25970700000000002</v>
      </c>
      <c r="H19" s="2">
        <f t="shared" si="2"/>
        <v>10.23</v>
      </c>
      <c r="I19" s="1">
        <f>F19*G5</f>
        <v>525</v>
      </c>
      <c r="J19" s="4">
        <f t="shared" si="3"/>
        <v>2500000</v>
      </c>
      <c r="K19" s="3">
        <f t="shared" si="4"/>
        <v>25.970700000000001</v>
      </c>
      <c r="L19" s="3">
        <f t="shared" si="5"/>
        <v>14.905130853994491</v>
      </c>
      <c r="M19" s="192">
        <f t="shared" si="6"/>
        <v>5370.75</v>
      </c>
      <c r="O19" s="1" t="s">
        <v>365</v>
      </c>
      <c r="P19" s="1">
        <f t="shared" si="7"/>
        <v>0</v>
      </c>
      <c r="Q19" s="1">
        <f t="shared" si="8"/>
        <v>0</v>
      </c>
      <c r="R19" s="1">
        <f t="shared" si="9"/>
        <v>0</v>
      </c>
      <c r="S19" s="1">
        <f t="shared" si="10"/>
        <v>0</v>
      </c>
      <c r="T19" s="1">
        <f t="shared" si="11"/>
        <v>0</v>
      </c>
    </row>
    <row r="20" spans="2:20" x14ac:dyDescent="0.2">
      <c r="B20" s="47" t="str">
        <f t="shared" si="0"/>
        <v>Sagebrush, Black Any</v>
      </c>
      <c r="C20" s="160" t="s">
        <v>416</v>
      </c>
      <c r="D20" s="6" t="str">
        <f t="shared" si="1"/>
        <v>Artemisia nova</v>
      </c>
      <c r="E20" s="44" t="s">
        <v>365</v>
      </c>
      <c r="F20" s="162">
        <v>1</v>
      </c>
      <c r="G20" s="5">
        <f t="shared" si="12"/>
        <v>0.32289999999999996</v>
      </c>
      <c r="H20" s="2">
        <f t="shared" si="2"/>
        <v>8.93</v>
      </c>
      <c r="I20" s="1">
        <f>F20*G5</f>
        <v>525</v>
      </c>
      <c r="J20" s="4">
        <f t="shared" si="3"/>
        <v>907200</v>
      </c>
      <c r="K20" s="3">
        <f t="shared" si="4"/>
        <v>32.29</v>
      </c>
      <c r="L20" s="3">
        <f t="shared" si="5"/>
        <v>6.7248595041322314</v>
      </c>
      <c r="M20" s="192">
        <f t="shared" si="6"/>
        <v>4688.25</v>
      </c>
      <c r="O20" s="1" t="s">
        <v>365</v>
      </c>
      <c r="P20" s="1">
        <f t="shared" si="7"/>
        <v>0</v>
      </c>
      <c r="Q20" s="1">
        <f t="shared" si="8"/>
        <v>0</v>
      </c>
      <c r="R20" s="1">
        <f t="shared" si="9"/>
        <v>0</v>
      </c>
      <c r="S20" s="1">
        <f t="shared" si="10"/>
        <v>0</v>
      </c>
      <c r="T20" s="1">
        <f t="shared" si="11"/>
        <v>0</v>
      </c>
    </row>
    <row r="21" spans="2:20" x14ac:dyDescent="0.2">
      <c r="B21" s="47" t="str">
        <f t="shared" si="0"/>
        <v xml:space="preserve"> Any</v>
      </c>
      <c r="C21" s="160"/>
      <c r="D21" s="6" t="str">
        <f t="shared" si="1"/>
        <v/>
      </c>
      <c r="E21" s="44"/>
      <c r="F21" s="162"/>
      <c r="G21" s="5" t="str">
        <f t="shared" si="12"/>
        <v/>
      </c>
      <c r="H21" s="2" t="str">
        <f t="shared" si="2"/>
        <v/>
      </c>
      <c r="I21" s="1">
        <f>F21*G5</f>
        <v>0</v>
      </c>
      <c r="J21" s="4" t="str">
        <f t="shared" si="3"/>
        <v/>
      </c>
      <c r="K21" s="3" t="str">
        <f t="shared" si="4"/>
        <v/>
      </c>
      <c r="L21" s="3" t="str">
        <f t="shared" si="5"/>
        <v/>
      </c>
      <c r="M21" s="192" t="str">
        <f t="shared" si="6"/>
        <v/>
      </c>
      <c r="O21" s="1" t="s">
        <v>365</v>
      </c>
      <c r="P21" s="1" t="str">
        <f t="shared" si="7"/>
        <v/>
      </c>
      <c r="Q21" s="1" t="str">
        <f t="shared" si="8"/>
        <v/>
      </c>
      <c r="R21" s="1" t="str">
        <f t="shared" si="9"/>
        <v/>
      </c>
      <c r="S21" s="1" t="str">
        <f t="shared" si="10"/>
        <v/>
      </c>
      <c r="T21" s="1" t="str">
        <f t="shared" si="11"/>
        <v/>
      </c>
    </row>
    <row r="22" spans="2:20" x14ac:dyDescent="0.2">
      <c r="B22" s="47" t="str">
        <f t="shared" si="0"/>
        <v xml:space="preserve"> Any</v>
      </c>
      <c r="C22" s="160"/>
      <c r="D22" s="6" t="str">
        <f t="shared" si="1"/>
        <v/>
      </c>
      <c r="E22" s="44"/>
      <c r="F22" s="162"/>
      <c r="G22" s="5" t="str">
        <f t="shared" si="12"/>
        <v/>
      </c>
      <c r="H22" s="2" t="str">
        <f t="shared" si="2"/>
        <v/>
      </c>
      <c r="I22" s="1">
        <f>F22*G5</f>
        <v>0</v>
      </c>
      <c r="J22" s="4" t="str">
        <f t="shared" si="3"/>
        <v/>
      </c>
      <c r="K22" s="3" t="str">
        <f t="shared" si="4"/>
        <v/>
      </c>
      <c r="L22" s="3" t="str">
        <f t="shared" si="5"/>
        <v/>
      </c>
      <c r="M22" s="192" t="str">
        <f t="shared" si="6"/>
        <v/>
      </c>
      <c r="O22" s="1" t="s">
        <v>365</v>
      </c>
      <c r="P22" s="1" t="str">
        <f t="shared" si="7"/>
        <v/>
      </c>
      <c r="Q22" s="1" t="str">
        <f t="shared" si="8"/>
        <v/>
      </c>
      <c r="R22" s="1" t="str">
        <f t="shared" si="9"/>
        <v/>
      </c>
      <c r="S22" s="1" t="str">
        <f t="shared" si="10"/>
        <v/>
      </c>
      <c r="T22" s="1" t="str">
        <f t="shared" si="11"/>
        <v/>
      </c>
    </row>
    <row r="23" spans="2:20" x14ac:dyDescent="0.2">
      <c r="B23" s="47" t="str">
        <f t="shared" si="0"/>
        <v xml:space="preserve"> Any</v>
      </c>
      <c r="C23" s="160"/>
      <c r="D23" s="6" t="str">
        <f t="shared" si="1"/>
        <v/>
      </c>
      <c r="E23" s="44"/>
      <c r="F23" s="162"/>
      <c r="G23" s="5" t="str">
        <f t="shared" si="12"/>
        <v/>
      </c>
      <c r="H23" s="2" t="str">
        <f t="shared" si="2"/>
        <v/>
      </c>
      <c r="I23" s="1">
        <f>F23*G5</f>
        <v>0</v>
      </c>
      <c r="J23" s="4" t="str">
        <f t="shared" si="3"/>
        <v/>
      </c>
      <c r="K23" s="3" t="str">
        <f t="shared" si="4"/>
        <v/>
      </c>
      <c r="L23" s="3" t="str">
        <f t="shared" si="5"/>
        <v/>
      </c>
      <c r="M23" s="192" t="str">
        <f t="shared" si="6"/>
        <v/>
      </c>
      <c r="O23" s="1" t="s">
        <v>365</v>
      </c>
      <c r="P23" s="1" t="str">
        <f t="shared" si="7"/>
        <v/>
      </c>
      <c r="Q23" s="1" t="str">
        <f t="shared" si="8"/>
        <v/>
      </c>
      <c r="R23" s="1" t="str">
        <f t="shared" si="9"/>
        <v/>
      </c>
      <c r="S23" s="1" t="str">
        <f t="shared" si="10"/>
        <v/>
      </c>
      <c r="T23" s="1" t="str">
        <f t="shared" si="11"/>
        <v/>
      </c>
    </row>
    <row r="24" spans="2:20" x14ac:dyDescent="0.2">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365</v>
      </c>
      <c r="P24" s="1" t="str">
        <f t="shared" si="7"/>
        <v/>
      </c>
      <c r="Q24" s="1" t="str">
        <f t="shared" si="8"/>
        <v/>
      </c>
      <c r="R24" s="1" t="str">
        <f t="shared" si="9"/>
        <v/>
      </c>
      <c r="S24" s="1" t="str">
        <f t="shared" si="10"/>
        <v/>
      </c>
      <c r="T24" s="1" t="str">
        <f t="shared" si="11"/>
        <v/>
      </c>
    </row>
    <row r="25" spans="2:20" x14ac:dyDescent="0.2">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365</v>
      </c>
      <c r="P25" s="1" t="str">
        <f t="shared" si="7"/>
        <v/>
      </c>
      <c r="Q25" s="1" t="str">
        <f t="shared" si="8"/>
        <v/>
      </c>
      <c r="R25" s="1" t="str">
        <f t="shared" si="9"/>
        <v/>
      </c>
      <c r="S25" s="1" t="str">
        <f t="shared" si="10"/>
        <v/>
      </c>
      <c r="T25" s="1" t="str">
        <f t="shared" si="11"/>
        <v/>
      </c>
    </row>
    <row r="26" spans="2:20" x14ac:dyDescent="0.2">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365</v>
      </c>
      <c r="P26" s="1" t="str">
        <f t="shared" si="7"/>
        <v/>
      </c>
      <c r="Q26" s="1" t="str">
        <f t="shared" si="8"/>
        <v/>
      </c>
      <c r="R26" s="1" t="str">
        <f t="shared" si="9"/>
        <v/>
      </c>
      <c r="S26" s="1" t="str">
        <f t="shared" si="10"/>
        <v/>
      </c>
      <c r="T26" s="1" t="str">
        <f t="shared" si="11"/>
        <v/>
      </c>
    </row>
    <row r="27" spans="2:20" x14ac:dyDescent="0.2">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365</v>
      </c>
      <c r="P27" s="1" t="str">
        <f t="shared" si="7"/>
        <v/>
      </c>
      <c r="Q27" s="1" t="str">
        <f t="shared" si="8"/>
        <v/>
      </c>
      <c r="R27" s="1" t="str">
        <f t="shared" si="9"/>
        <v/>
      </c>
      <c r="S27" s="1" t="str">
        <f t="shared" si="10"/>
        <v/>
      </c>
      <c r="T27" s="1" t="str">
        <f t="shared" si="11"/>
        <v/>
      </c>
    </row>
    <row r="28" spans="2:20" x14ac:dyDescent="0.2">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365</v>
      </c>
      <c r="P28" s="1" t="str">
        <f t="shared" si="7"/>
        <v/>
      </c>
      <c r="Q28" s="1" t="str">
        <f t="shared" si="8"/>
        <v/>
      </c>
      <c r="R28" s="1" t="str">
        <f t="shared" si="9"/>
        <v/>
      </c>
      <c r="S28" s="1" t="str">
        <f t="shared" si="10"/>
        <v/>
      </c>
      <c r="T28" s="1" t="str">
        <f t="shared" si="11"/>
        <v/>
      </c>
    </row>
    <row r="29" spans="2:20" ht="13.5" thickBot="1" x14ac:dyDescent="0.2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365</v>
      </c>
      <c r="P29" s="1" t="str">
        <f t="shared" si="7"/>
        <v/>
      </c>
      <c r="Q29" s="1" t="str">
        <f t="shared" si="8"/>
        <v/>
      </c>
      <c r="R29" s="1" t="str">
        <f t="shared" si="9"/>
        <v/>
      </c>
      <c r="S29" s="1" t="str">
        <f t="shared" si="10"/>
        <v/>
      </c>
      <c r="T29" s="1" t="str">
        <f t="shared" si="11"/>
        <v/>
      </c>
    </row>
    <row r="30" spans="2:20" ht="12.75" customHeight="1" x14ac:dyDescent="0.2">
      <c r="C30" s="217" t="s">
        <v>533</v>
      </c>
      <c r="E30" s="6" t="s">
        <v>121</v>
      </c>
      <c r="F30" s="59">
        <f>SUM(I9:I29)</f>
        <v>6877.5</v>
      </c>
      <c r="L30" s="58" t="s">
        <v>243</v>
      </c>
      <c r="M30" s="191">
        <f>SUM(M9:M29)</f>
        <v>60944.1</v>
      </c>
    </row>
    <row r="31" spans="2:20" x14ac:dyDescent="0.2">
      <c r="C31" s="218"/>
      <c r="E31" s="19" t="s">
        <v>244</v>
      </c>
      <c r="F31" s="60">
        <f>SUM(F9:F29)</f>
        <v>13.1</v>
      </c>
      <c r="L31" s="54"/>
      <c r="M31" s="55"/>
    </row>
    <row r="32" spans="2:20" x14ac:dyDescent="0.2">
      <c r="C32" s="218"/>
      <c r="E32" s="19" t="s">
        <v>245</v>
      </c>
      <c r="F32" s="60">
        <f>SUM(G9:G29)</f>
        <v>7.349707333333332</v>
      </c>
      <c r="L32" s="56"/>
      <c r="M32" s="55"/>
    </row>
    <row r="33" spans="3:17" x14ac:dyDescent="0.2">
      <c r="E33" s="19" t="s">
        <v>246</v>
      </c>
      <c r="F33" s="53">
        <f>M30/G5</f>
        <v>116.084</v>
      </c>
      <c r="P33" s="6" t="s">
        <v>251</v>
      </c>
      <c r="Q33" s="6"/>
    </row>
    <row r="34" spans="3:17" ht="14.25" x14ac:dyDescent="0.2">
      <c r="E34" s="19" t="s">
        <v>249</v>
      </c>
      <c r="F34" s="60">
        <f>SUM(L9:L29)</f>
        <v>75.50403824124578</v>
      </c>
      <c r="P34" t="s">
        <v>254</v>
      </c>
    </row>
    <row r="35" spans="3:17" x14ac:dyDescent="0.2">
      <c r="P35" t="s">
        <v>257</v>
      </c>
    </row>
    <row r="36" spans="3:17" ht="15.75" x14ac:dyDescent="0.25">
      <c r="C36" s="164" t="str">
        <f>'Species List'!C2</f>
        <v>Prices are current as of December, 2017.  Prices change as new inventory is received.</v>
      </c>
      <c r="P36" t="s">
        <v>258</v>
      </c>
    </row>
    <row r="37" spans="3:17" x14ac:dyDescent="0.2">
      <c r="P37" t="s">
        <v>255</v>
      </c>
    </row>
    <row r="38" spans="3:17" ht="13.5" thickBot="1" x14ac:dyDescent="0.25">
      <c r="C38" s="7" t="s">
        <v>260</v>
      </c>
      <c r="P38" t="s">
        <v>256</v>
      </c>
    </row>
    <row r="39" spans="3:17" x14ac:dyDescent="0.2">
      <c r="C39" s="200"/>
      <c r="D39" s="201"/>
      <c r="E39" s="201"/>
      <c r="F39" s="201"/>
      <c r="G39" s="201"/>
      <c r="H39" s="201"/>
      <c r="I39" s="201"/>
      <c r="J39" s="201"/>
      <c r="K39" s="201"/>
      <c r="L39" s="201"/>
      <c r="M39" s="202"/>
      <c r="P39" t="s">
        <v>253</v>
      </c>
    </row>
    <row r="40" spans="3:17" x14ac:dyDescent="0.2">
      <c r="C40" s="203"/>
      <c r="D40" s="204"/>
      <c r="E40" s="204"/>
      <c r="F40" s="204"/>
      <c r="G40" s="204"/>
      <c r="H40" s="204"/>
      <c r="I40" s="204"/>
      <c r="J40" s="204"/>
      <c r="K40" s="204"/>
      <c r="L40" s="204"/>
      <c r="M40" s="205"/>
      <c r="P40" t="s">
        <v>259</v>
      </c>
    </row>
    <row r="41" spans="3:17" x14ac:dyDescent="0.2">
      <c r="C41" s="203"/>
      <c r="D41" s="204"/>
      <c r="E41" s="204"/>
      <c r="F41" s="204"/>
      <c r="G41" s="204"/>
      <c r="H41" s="204"/>
      <c r="I41" s="204"/>
      <c r="J41" s="204"/>
      <c r="K41" s="204"/>
      <c r="L41" s="204"/>
      <c r="M41" s="205"/>
    </row>
    <row r="42" spans="3:17" x14ac:dyDescent="0.2">
      <c r="C42" s="203"/>
      <c r="D42" s="204"/>
      <c r="E42" s="204"/>
      <c r="F42" s="204"/>
      <c r="G42" s="204"/>
      <c r="H42" s="204"/>
      <c r="I42" s="204"/>
      <c r="J42" s="204"/>
      <c r="K42" s="204"/>
      <c r="L42" s="204"/>
      <c r="M42" s="205"/>
    </row>
    <row r="43" spans="3:17" x14ac:dyDescent="0.2">
      <c r="C43" s="203"/>
      <c r="D43" s="204"/>
      <c r="E43" s="204"/>
      <c r="F43" s="204"/>
      <c r="G43" s="204"/>
      <c r="H43" s="204"/>
      <c r="I43" s="204"/>
      <c r="J43" s="204"/>
      <c r="K43" s="204"/>
      <c r="L43" s="204"/>
      <c r="M43" s="205"/>
    </row>
    <row r="44" spans="3:17" ht="13.5" thickBot="1" x14ac:dyDescent="0.25">
      <c r="C44" s="206"/>
      <c r="D44" s="207"/>
      <c r="E44" s="207"/>
      <c r="F44" s="207"/>
      <c r="G44" s="207"/>
      <c r="H44" s="207"/>
      <c r="I44" s="207"/>
      <c r="J44" s="207"/>
      <c r="K44" s="207"/>
      <c r="L44" s="207"/>
      <c r="M44" s="208"/>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38"/>
  <sheetViews>
    <sheetView zoomScale="85" workbookViewId="0">
      <pane ySplit="4" topLeftCell="A62" activePane="bottomLeft" state="frozen"/>
      <selection pane="bottomLeft" activeCell="H103" sqref="H103"/>
    </sheetView>
  </sheetViews>
  <sheetFormatPr defaultColWidth="9.140625" defaultRowHeight="12.75" x14ac:dyDescent="0.2"/>
  <cols>
    <col min="1" max="1" width="36.140625" style="61" customWidth="1"/>
    <col min="2" max="2" width="3" style="61" customWidth="1"/>
    <col min="3" max="3" width="6.7109375" style="61" bestFit="1" customWidth="1"/>
    <col min="4" max="4" width="23.140625" style="176" customWidth="1"/>
    <col min="5" max="5" width="9.28515625" style="62" bestFit="1" customWidth="1"/>
    <col min="6" max="6" width="4.140625" style="50" bestFit="1" customWidth="1"/>
    <col min="7" max="7" width="6.140625" style="50" customWidth="1"/>
    <col min="8" max="8" width="10.85546875" style="51" customWidth="1"/>
    <col min="9" max="9" width="1.42578125" style="95" customWidth="1"/>
    <col min="10" max="10" width="6.42578125" style="64" bestFit="1" customWidth="1"/>
    <col min="11" max="11" width="9.140625" style="61" customWidth="1"/>
    <col min="12" max="16" width="9.140625" style="61"/>
    <col min="17" max="17" width="9.42578125" style="61" customWidth="1"/>
    <col min="18" max="16384" width="9.140625" style="61"/>
  </cols>
  <sheetData>
    <row r="1" spans="1:253" x14ac:dyDescent="0.2">
      <c r="I1" s="63"/>
      <c r="Q1" s="61" t="s">
        <v>353</v>
      </c>
      <c r="R1" s="52" t="s">
        <v>355</v>
      </c>
    </row>
    <row r="2" spans="1:253" x14ac:dyDescent="0.2">
      <c r="A2" s="65" t="s">
        <v>0</v>
      </c>
      <c r="B2" s="65"/>
      <c r="C2" s="66" t="s">
        <v>548</v>
      </c>
      <c r="D2" s="177"/>
      <c r="E2" s="67"/>
      <c r="F2" s="68"/>
      <c r="G2" s="69"/>
      <c r="H2" s="70"/>
      <c r="I2" s="71"/>
      <c r="J2" s="72"/>
      <c r="Q2" s="73" t="s">
        <v>367</v>
      </c>
      <c r="R2" s="74" t="s">
        <v>354</v>
      </c>
    </row>
    <row r="3" spans="1:253" s="81" customFormat="1" x14ac:dyDescent="0.2">
      <c r="A3" s="75"/>
      <c r="B3" s="75"/>
      <c r="C3" s="75"/>
      <c r="D3" s="178"/>
      <c r="E3" s="76"/>
      <c r="F3" s="77"/>
      <c r="G3" s="77"/>
      <c r="H3" s="78"/>
      <c r="I3" s="79"/>
      <c r="J3" s="80"/>
    </row>
    <row r="4" spans="1:253" s="87" customFormat="1" ht="84.75" customHeight="1" thickBot="1" x14ac:dyDescent="0.25">
      <c r="A4" s="82" t="s">
        <v>1</v>
      </c>
      <c r="B4" s="82" t="s">
        <v>2</v>
      </c>
      <c r="C4" s="82" t="s">
        <v>80</v>
      </c>
      <c r="D4" s="179" t="s">
        <v>276</v>
      </c>
      <c r="E4" s="83" t="s">
        <v>81</v>
      </c>
      <c r="F4" s="82" t="s">
        <v>3</v>
      </c>
      <c r="G4" s="82" t="s">
        <v>4</v>
      </c>
      <c r="H4" s="84" t="s">
        <v>5</v>
      </c>
      <c r="I4" s="85"/>
      <c r="J4" s="86" t="s">
        <v>6</v>
      </c>
      <c r="K4" s="86" t="s">
        <v>241</v>
      </c>
      <c r="M4" s="87" t="s">
        <v>166</v>
      </c>
      <c r="N4" s="87" t="s">
        <v>167</v>
      </c>
      <c r="O4" s="87" t="s">
        <v>168</v>
      </c>
      <c r="P4" s="87" t="s">
        <v>169</v>
      </c>
      <c r="Q4" s="87" t="s">
        <v>170</v>
      </c>
    </row>
    <row r="5" spans="1:253" s="52" customFormat="1" x14ac:dyDescent="0.2">
      <c r="A5" s="52" t="s">
        <v>128</v>
      </c>
      <c r="B5" s="52">
        <v>2</v>
      </c>
      <c r="C5" s="52" t="s">
        <v>84</v>
      </c>
      <c r="D5" s="180" t="s">
        <v>277</v>
      </c>
      <c r="E5" s="88">
        <v>3.36</v>
      </c>
      <c r="F5" s="89">
        <v>92</v>
      </c>
      <c r="G5" s="89">
        <v>99.78</v>
      </c>
      <c r="H5" s="90">
        <v>225000</v>
      </c>
      <c r="I5" s="91"/>
      <c r="J5" s="92">
        <f t="shared" ref="J5:J36" si="0">G5*F5/100</f>
        <v>91.797600000000003</v>
      </c>
      <c r="K5" s="92">
        <v>91.950412499999999</v>
      </c>
      <c r="M5" s="52" t="s">
        <v>132</v>
      </c>
      <c r="N5" s="52" t="s">
        <v>130</v>
      </c>
      <c r="O5" s="52" t="s">
        <v>131</v>
      </c>
      <c r="P5" s="93" t="s">
        <v>133</v>
      </c>
    </row>
    <row r="6" spans="1:253" s="52" customFormat="1" x14ac:dyDescent="0.2">
      <c r="A6" s="52" t="s">
        <v>537</v>
      </c>
      <c r="B6" s="52">
        <v>2</v>
      </c>
      <c r="C6" s="52" t="s">
        <v>538</v>
      </c>
      <c r="D6" s="180" t="s">
        <v>539</v>
      </c>
      <c r="E6" s="88">
        <v>9.44</v>
      </c>
      <c r="F6" s="89">
        <v>99</v>
      </c>
      <c r="G6" s="89">
        <v>99.75</v>
      </c>
      <c r="H6" s="90">
        <v>400000</v>
      </c>
      <c r="I6" s="91"/>
      <c r="J6" s="92">
        <f t="shared" si="0"/>
        <v>98.752499999999998</v>
      </c>
      <c r="K6" s="92">
        <v>97.61</v>
      </c>
      <c r="M6" s="52" t="s">
        <v>540</v>
      </c>
      <c r="P6" s="93"/>
    </row>
    <row r="7" spans="1:253" s="169" customFormat="1" x14ac:dyDescent="0.2">
      <c r="A7" s="169" t="s">
        <v>465</v>
      </c>
      <c r="B7" s="169">
        <v>4</v>
      </c>
      <c r="C7" s="169" t="s">
        <v>467</v>
      </c>
      <c r="D7" s="181" t="s">
        <v>466</v>
      </c>
      <c r="E7" s="170">
        <v>8.77</v>
      </c>
      <c r="F7" s="171">
        <v>90</v>
      </c>
      <c r="G7" s="171">
        <v>99.72</v>
      </c>
      <c r="H7" s="172">
        <v>162600</v>
      </c>
      <c r="I7" s="173"/>
      <c r="J7" s="174">
        <f t="shared" si="0"/>
        <v>89.74799999999999</v>
      </c>
      <c r="K7" s="174">
        <v>89.74799999999999</v>
      </c>
      <c r="P7" s="175"/>
    </row>
    <row r="8" spans="1:253" x14ac:dyDescent="0.2">
      <c r="A8" s="61" t="s">
        <v>7</v>
      </c>
      <c r="B8" s="61">
        <v>1</v>
      </c>
      <c r="C8" s="61" t="s">
        <v>8</v>
      </c>
      <c r="D8" s="176" t="s">
        <v>278</v>
      </c>
      <c r="E8" s="94">
        <v>19.43</v>
      </c>
      <c r="F8" s="50">
        <v>89</v>
      </c>
      <c r="G8" s="50">
        <v>98.9</v>
      </c>
      <c r="H8" s="51">
        <v>1758000</v>
      </c>
      <c r="J8" s="64">
        <f t="shared" si="0"/>
        <v>88.021000000000001</v>
      </c>
      <c r="K8" s="64">
        <v>88.021000000000001</v>
      </c>
      <c r="P8" s="96"/>
    </row>
    <row r="9" spans="1:253" s="52" customFormat="1" x14ac:dyDescent="0.2">
      <c r="A9" s="52" t="s">
        <v>380</v>
      </c>
      <c r="B9" s="52">
        <v>2</v>
      </c>
      <c r="C9" s="52" t="s">
        <v>381</v>
      </c>
      <c r="D9" s="180" t="s">
        <v>382</v>
      </c>
      <c r="E9" s="88">
        <v>2.96</v>
      </c>
      <c r="F9" s="89">
        <v>97</v>
      </c>
      <c r="G9" s="89">
        <v>98.75</v>
      </c>
      <c r="H9" s="90">
        <v>680000</v>
      </c>
      <c r="I9" s="91"/>
      <c r="J9" s="92">
        <f t="shared" si="0"/>
        <v>95.787499999999994</v>
      </c>
      <c r="K9" s="92">
        <v>95.79</v>
      </c>
      <c r="P9" s="93"/>
    </row>
    <row r="10" spans="1:253" s="52" customFormat="1" x14ac:dyDescent="0.2">
      <c r="A10" s="52" t="s">
        <v>100</v>
      </c>
      <c r="B10" s="52">
        <v>2</v>
      </c>
      <c r="C10" s="52" t="s">
        <v>101</v>
      </c>
      <c r="D10" s="180" t="s">
        <v>279</v>
      </c>
      <c r="E10" s="88">
        <v>76</v>
      </c>
      <c r="F10" s="89">
        <v>88</v>
      </c>
      <c r="G10" s="89">
        <v>99.62</v>
      </c>
      <c r="H10" s="90">
        <v>33000</v>
      </c>
      <c r="I10" s="91"/>
      <c r="J10" s="92">
        <f t="shared" si="0"/>
        <v>87.665600000000012</v>
      </c>
      <c r="K10" s="92">
        <v>87.665600000000012</v>
      </c>
      <c r="P10" s="93"/>
    </row>
    <row r="11" spans="1:253" s="52" customFormat="1" x14ac:dyDescent="0.2">
      <c r="A11" s="52" t="s">
        <v>9</v>
      </c>
      <c r="B11" s="52">
        <v>2</v>
      </c>
      <c r="C11" s="52" t="s">
        <v>10</v>
      </c>
      <c r="D11" s="180" t="s">
        <v>280</v>
      </c>
      <c r="E11" s="88">
        <v>9.0299999999999994</v>
      </c>
      <c r="F11" s="89">
        <v>92</v>
      </c>
      <c r="G11" s="89">
        <v>99.48</v>
      </c>
      <c r="H11" s="90">
        <v>58500</v>
      </c>
      <c r="I11" s="91"/>
      <c r="J11" s="92">
        <f t="shared" si="0"/>
        <v>91.521599999999992</v>
      </c>
      <c r="K11" s="92">
        <v>91.521599999999992</v>
      </c>
      <c r="P11" s="93"/>
    </row>
    <row r="12" spans="1:253" s="52" customFormat="1" x14ac:dyDescent="0.2">
      <c r="A12" s="52" t="s">
        <v>129</v>
      </c>
      <c r="B12" s="52">
        <v>2</v>
      </c>
      <c r="C12" s="52" t="s">
        <v>11</v>
      </c>
      <c r="D12" s="180" t="s">
        <v>281</v>
      </c>
      <c r="E12" s="88">
        <v>35.72</v>
      </c>
      <c r="F12" s="89">
        <v>96</v>
      </c>
      <c r="G12" s="89">
        <v>94.23</v>
      </c>
      <c r="H12" s="90">
        <v>55000</v>
      </c>
      <c r="I12" s="91"/>
      <c r="J12" s="92">
        <f t="shared" si="0"/>
        <v>90.460800000000006</v>
      </c>
      <c r="K12" s="92">
        <v>85.47120000000001</v>
      </c>
      <c r="P12" s="93"/>
    </row>
    <row r="13" spans="1:253" s="52" customFormat="1" x14ac:dyDescent="0.2">
      <c r="A13" s="97" t="s">
        <v>394</v>
      </c>
      <c r="B13" s="97">
        <v>4</v>
      </c>
      <c r="C13" s="97" t="s">
        <v>395</v>
      </c>
      <c r="D13" s="182" t="s">
        <v>396</v>
      </c>
      <c r="E13" s="98">
        <v>61.36</v>
      </c>
      <c r="F13" s="99">
        <v>75</v>
      </c>
      <c r="G13" s="99">
        <v>99.08</v>
      </c>
      <c r="H13" s="100">
        <v>10900000</v>
      </c>
      <c r="I13" s="101"/>
      <c r="J13" s="102">
        <f t="shared" si="0"/>
        <v>74.31</v>
      </c>
      <c r="K13" s="102">
        <v>74.31</v>
      </c>
      <c r="L13" s="97"/>
      <c r="M13" s="97"/>
      <c r="N13" s="97"/>
      <c r="O13" s="97"/>
      <c r="P13" s="103"/>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row>
    <row r="14" spans="1:253" s="97" customFormat="1" x14ac:dyDescent="0.2">
      <c r="A14" s="52" t="s">
        <v>541</v>
      </c>
      <c r="B14" s="52">
        <v>2</v>
      </c>
      <c r="C14" s="52" t="s">
        <v>542</v>
      </c>
      <c r="D14" s="180" t="s">
        <v>543</v>
      </c>
      <c r="E14" s="88">
        <v>49.69</v>
      </c>
      <c r="F14" s="89">
        <v>94</v>
      </c>
      <c r="G14" s="89">
        <v>98.17</v>
      </c>
      <c r="H14" s="90">
        <v>55090</v>
      </c>
      <c r="I14" s="91"/>
      <c r="J14" s="92">
        <f t="shared" si="0"/>
        <v>92.279799999999994</v>
      </c>
      <c r="K14" s="92">
        <v>96.903000000000006</v>
      </c>
      <c r="L14" s="52"/>
      <c r="M14" s="52"/>
      <c r="N14" s="52"/>
      <c r="O14" s="52"/>
      <c r="P14" s="93"/>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row>
    <row r="15" spans="1:253" s="52" customFormat="1" x14ac:dyDescent="0.2">
      <c r="A15" s="52" t="s">
        <v>462</v>
      </c>
      <c r="B15" s="52">
        <v>2</v>
      </c>
      <c r="C15" s="52" t="s">
        <v>463</v>
      </c>
      <c r="D15" s="180" t="s">
        <v>464</v>
      </c>
      <c r="E15" s="88">
        <v>95.1</v>
      </c>
      <c r="F15" s="89">
        <v>97</v>
      </c>
      <c r="G15" s="89">
        <v>99.9</v>
      </c>
      <c r="H15" s="90">
        <v>120000</v>
      </c>
      <c r="I15" s="91"/>
      <c r="J15" s="92">
        <f t="shared" si="0"/>
        <v>96.903000000000006</v>
      </c>
      <c r="K15" s="92">
        <v>96.903000000000006</v>
      </c>
      <c r="P15" s="93"/>
    </row>
    <row r="16" spans="1:253" s="73" customFormat="1" x14ac:dyDescent="0.2">
      <c r="A16" s="73" t="s">
        <v>112</v>
      </c>
      <c r="B16" s="73">
        <v>4</v>
      </c>
      <c r="C16" s="73" t="s">
        <v>113</v>
      </c>
      <c r="D16" s="183" t="s">
        <v>282</v>
      </c>
      <c r="E16" s="104">
        <v>63.12</v>
      </c>
      <c r="F16" s="99">
        <v>33</v>
      </c>
      <c r="G16" s="99">
        <v>92.84</v>
      </c>
      <c r="H16" s="100">
        <v>444000</v>
      </c>
      <c r="I16" s="101"/>
      <c r="J16" s="102">
        <f t="shared" si="0"/>
        <v>30.637200000000004</v>
      </c>
      <c r="K16" s="102">
        <v>30.637200000000004</v>
      </c>
      <c r="P16" s="103"/>
    </row>
    <row r="17" spans="1:16" x14ac:dyDescent="0.2">
      <c r="A17" s="61" t="s">
        <v>135</v>
      </c>
      <c r="B17" s="61">
        <v>1</v>
      </c>
      <c r="C17" s="61" t="s">
        <v>12</v>
      </c>
      <c r="D17" s="176" t="s">
        <v>283</v>
      </c>
      <c r="E17" s="94">
        <v>4.82</v>
      </c>
      <c r="F17" s="50">
        <v>79</v>
      </c>
      <c r="G17" s="50">
        <v>87.92</v>
      </c>
      <c r="H17" s="51">
        <v>882000</v>
      </c>
      <c r="J17" s="64">
        <f t="shared" si="0"/>
        <v>69.456800000000001</v>
      </c>
      <c r="K17" s="64">
        <v>69.456800000000001</v>
      </c>
      <c r="M17" s="61" t="s">
        <v>134</v>
      </c>
      <c r="P17" s="96"/>
    </row>
    <row r="18" spans="1:16" x14ac:dyDescent="0.2">
      <c r="A18" s="61" t="s">
        <v>136</v>
      </c>
      <c r="B18" s="61">
        <v>1</v>
      </c>
      <c r="C18" s="61" t="s">
        <v>451</v>
      </c>
      <c r="D18" s="176" t="s">
        <v>452</v>
      </c>
      <c r="E18" s="62">
        <v>18</v>
      </c>
      <c r="F18" s="50">
        <v>74</v>
      </c>
      <c r="G18" s="50">
        <v>98.86</v>
      </c>
      <c r="H18" s="51">
        <v>175000</v>
      </c>
      <c r="J18" s="64">
        <f t="shared" si="0"/>
        <v>73.156400000000005</v>
      </c>
      <c r="K18" s="64">
        <v>73.156400000000005</v>
      </c>
      <c r="M18" s="105"/>
      <c r="N18" s="105"/>
      <c r="P18" s="96"/>
    </row>
    <row r="19" spans="1:16" s="52" customFormat="1" x14ac:dyDescent="0.2">
      <c r="A19" s="52" t="s">
        <v>13</v>
      </c>
      <c r="B19" s="52">
        <v>2</v>
      </c>
      <c r="C19" s="52" t="s">
        <v>14</v>
      </c>
      <c r="D19" s="180" t="s">
        <v>284</v>
      </c>
      <c r="E19" s="88">
        <v>4.55</v>
      </c>
      <c r="F19" s="89">
        <v>81</v>
      </c>
      <c r="G19" s="89">
        <v>98.86</v>
      </c>
      <c r="H19" s="90">
        <v>401769.91150442476</v>
      </c>
      <c r="I19" s="91"/>
      <c r="J19" s="92">
        <f t="shared" si="0"/>
        <v>80.076599999999999</v>
      </c>
      <c r="K19" s="92">
        <v>80.076599999999999</v>
      </c>
      <c r="P19" s="93"/>
    </row>
    <row r="20" spans="1:16" s="74" customFormat="1" x14ac:dyDescent="0.2">
      <c r="A20" s="74" t="s">
        <v>137</v>
      </c>
      <c r="B20" s="74">
        <v>3</v>
      </c>
      <c r="C20" s="74" t="s">
        <v>15</v>
      </c>
      <c r="D20" s="184" t="s">
        <v>285</v>
      </c>
      <c r="E20" s="106">
        <v>18.46</v>
      </c>
      <c r="F20" s="107">
        <v>83</v>
      </c>
      <c r="G20" s="107">
        <v>99.98</v>
      </c>
      <c r="H20" s="108">
        <v>15000</v>
      </c>
      <c r="I20" s="109"/>
      <c r="J20" s="110">
        <f t="shared" si="0"/>
        <v>82.983400000000003</v>
      </c>
      <c r="K20" s="110">
        <v>82.812914285714285</v>
      </c>
      <c r="P20" s="111"/>
    </row>
    <row r="21" spans="1:16" s="74" customFormat="1" x14ac:dyDescent="0.2">
      <c r="A21" s="74" t="s">
        <v>16</v>
      </c>
      <c r="B21" s="74">
        <v>3</v>
      </c>
      <c r="C21" s="74" t="s">
        <v>17</v>
      </c>
      <c r="D21" s="184" t="s">
        <v>286</v>
      </c>
      <c r="E21" s="106">
        <v>7.28</v>
      </c>
      <c r="F21" s="107">
        <v>42</v>
      </c>
      <c r="G21" s="107">
        <v>92.97</v>
      </c>
      <c r="H21" s="108">
        <v>5093</v>
      </c>
      <c r="I21" s="109"/>
      <c r="J21" s="110">
        <f t="shared" si="0"/>
        <v>39.047399999999996</v>
      </c>
      <c r="K21" s="110">
        <v>39.047399999999996</v>
      </c>
      <c r="P21" s="111"/>
    </row>
    <row r="22" spans="1:16" s="74" customFormat="1" x14ac:dyDescent="0.2">
      <c r="A22" s="74" t="s">
        <v>468</v>
      </c>
      <c r="B22" s="74">
        <v>3</v>
      </c>
      <c r="C22" s="74" t="s">
        <v>469</v>
      </c>
      <c r="D22" s="184" t="s">
        <v>470</v>
      </c>
      <c r="E22" s="106">
        <v>11.75</v>
      </c>
      <c r="F22" s="107">
        <v>91</v>
      </c>
      <c r="G22" s="107">
        <v>93</v>
      </c>
      <c r="H22" s="108">
        <v>210000</v>
      </c>
      <c r="I22" s="109"/>
      <c r="J22" s="110">
        <f t="shared" si="0"/>
        <v>84.63</v>
      </c>
      <c r="K22" s="110">
        <v>84.63</v>
      </c>
      <c r="P22" s="111"/>
    </row>
    <row r="23" spans="1:16" s="52" customFormat="1" x14ac:dyDescent="0.2">
      <c r="A23" s="52" t="s">
        <v>138</v>
      </c>
      <c r="B23" s="52">
        <v>2</v>
      </c>
      <c r="C23" s="52" t="s">
        <v>397</v>
      </c>
      <c r="D23" s="180" t="s">
        <v>398</v>
      </c>
      <c r="E23" s="88">
        <v>5.32</v>
      </c>
      <c r="F23" s="112">
        <v>88</v>
      </c>
      <c r="G23" s="112">
        <v>99.28</v>
      </c>
      <c r="H23" s="90">
        <v>293000</v>
      </c>
      <c r="I23" s="113"/>
      <c r="J23" s="92">
        <f t="shared" si="0"/>
        <v>87.366399999999999</v>
      </c>
      <c r="K23" s="92">
        <v>87.149733333333344</v>
      </c>
      <c r="M23" s="52" t="s">
        <v>149</v>
      </c>
      <c r="P23" s="93"/>
    </row>
    <row r="24" spans="1:16" x14ac:dyDescent="0.2">
      <c r="A24" s="61" t="s">
        <v>19</v>
      </c>
      <c r="B24" s="61">
        <v>1</v>
      </c>
      <c r="C24" s="61" t="s">
        <v>20</v>
      </c>
      <c r="D24" s="176" t="s">
        <v>288</v>
      </c>
      <c r="E24" s="62">
        <v>11.83</v>
      </c>
      <c r="F24" s="50">
        <v>82</v>
      </c>
      <c r="G24" s="50">
        <v>80.56</v>
      </c>
      <c r="H24" s="51">
        <v>825000</v>
      </c>
      <c r="J24" s="64">
        <f t="shared" si="0"/>
        <v>66.059200000000004</v>
      </c>
      <c r="K24" s="64">
        <v>66.059200000000004</v>
      </c>
      <c r="M24" s="61" t="s">
        <v>389</v>
      </c>
      <c r="N24" s="61" t="s">
        <v>390</v>
      </c>
      <c r="P24" s="96"/>
    </row>
    <row r="25" spans="1:16" x14ac:dyDescent="0.2">
      <c r="A25" s="61" t="s">
        <v>140</v>
      </c>
      <c r="B25" s="61">
        <v>1</v>
      </c>
      <c r="C25" s="61" t="s">
        <v>21</v>
      </c>
      <c r="D25" s="176" t="s">
        <v>289</v>
      </c>
      <c r="E25" s="62">
        <v>4.8499999999999996</v>
      </c>
      <c r="F25" s="50">
        <v>83</v>
      </c>
      <c r="G25" s="50">
        <v>99.3</v>
      </c>
      <c r="H25" s="51">
        <v>110000</v>
      </c>
      <c r="J25" s="64">
        <f t="shared" si="0"/>
        <v>82.418999999999997</v>
      </c>
      <c r="K25" s="64">
        <v>82.418999999999997</v>
      </c>
      <c r="M25" s="61" t="s">
        <v>139</v>
      </c>
      <c r="P25" s="96"/>
    </row>
    <row r="26" spans="1:16" x14ac:dyDescent="0.2">
      <c r="A26" s="61" t="s">
        <v>242</v>
      </c>
      <c r="B26" s="61">
        <v>1</v>
      </c>
      <c r="C26" s="61" t="s">
        <v>495</v>
      </c>
      <c r="D26" s="176" t="s">
        <v>496</v>
      </c>
      <c r="E26" s="62">
        <v>5.69</v>
      </c>
      <c r="F26" s="50">
        <v>78</v>
      </c>
      <c r="G26" s="50">
        <v>97.77</v>
      </c>
      <c r="H26" s="51">
        <v>140000</v>
      </c>
      <c r="J26" s="64">
        <f t="shared" si="0"/>
        <v>76.260599999999997</v>
      </c>
      <c r="K26" s="64">
        <v>76.503199999999993</v>
      </c>
      <c r="M26" s="61" t="s">
        <v>151</v>
      </c>
      <c r="N26" s="61" t="s">
        <v>152</v>
      </c>
      <c r="O26" s="61" t="s">
        <v>153</v>
      </c>
      <c r="P26" s="96" t="s">
        <v>453</v>
      </c>
    </row>
    <row r="27" spans="1:16" x14ac:dyDescent="0.2">
      <c r="A27" s="61" t="s">
        <v>372</v>
      </c>
      <c r="B27" s="61">
        <v>1</v>
      </c>
      <c r="C27" s="61" t="s">
        <v>373</v>
      </c>
      <c r="D27" s="176" t="s">
        <v>374</v>
      </c>
      <c r="E27" s="62">
        <v>28.6</v>
      </c>
      <c r="F27" s="50">
        <v>65</v>
      </c>
      <c r="G27" s="50">
        <v>70.48</v>
      </c>
      <c r="H27" s="51">
        <v>2270000</v>
      </c>
      <c r="J27" s="64">
        <f t="shared" si="0"/>
        <v>45.811999999999998</v>
      </c>
      <c r="K27" s="64">
        <v>45.81</v>
      </c>
      <c r="P27" s="96"/>
    </row>
    <row r="28" spans="1:16" x14ac:dyDescent="0.2">
      <c r="A28" s="61" t="s">
        <v>141</v>
      </c>
      <c r="B28" s="61">
        <v>1</v>
      </c>
      <c r="C28" s="61" t="s">
        <v>498</v>
      </c>
      <c r="D28" s="176" t="s">
        <v>497</v>
      </c>
      <c r="E28" s="62">
        <v>9.1999999999999993</v>
      </c>
      <c r="F28" s="50">
        <v>86</v>
      </c>
      <c r="G28" s="50">
        <v>96.02</v>
      </c>
      <c r="H28" s="51">
        <v>175000</v>
      </c>
      <c r="J28" s="64">
        <f t="shared" si="0"/>
        <v>82.577199999999991</v>
      </c>
      <c r="K28" s="64">
        <v>85.412025</v>
      </c>
      <c r="M28" s="61" t="s">
        <v>116</v>
      </c>
      <c r="N28" s="61" t="s">
        <v>454</v>
      </c>
      <c r="P28" s="96"/>
    </row>
    <row r="29" spans="1:16" x14ac:dyDescent="0.2">
      <c r="A29" s="61" t="s">
        <v>143</v>
      </c>
      <c r="B29" s="61">
        <v>1</v>
      </c>
      <c r="C29" s="61" t="s">
        <v>115</v>
      </c>
      <c r="D29" s="176" t="s">
        <v>290</v>
      </c>
      <c r="E29" s="62">
        <v>8.5</v>
      </c>
      <c r="F29" s="50">
        <v>91</v>
      </c>
      <c r="G29" s="50">
        <v>98.66</v>
      </c>
      <c r="H29" s="51">
        <v>56000</v>
      </c>
      <c r="J29" s="64">
        <f t="shared" si="0"/>
        <v>89.780599999999993</v>
      </c>
      <c r="K29" s="64">
        <v>89.780599999999993</v>
      </c>
      <c r="M29" s="61" t="s">
        <v>142</v>
      </c>
      <c r="P29" s="96"/>
    </row>
    <row r="30" spans="1:16" x14ac:dyDescent="0.2">
      <c r="A30" s="61" t="s">
        <v>145</v>
      </c>
      <c r="B30" s="61">
        <v>1</v>
      </c>
      <c r="C30" s="61" t="s">
        <v>22</v>
      </c>
      <c r="D30" s="176" t="s">
        <v>291</v>
      </c>
      <c r="E30" s="94">
        <v>6.41</v>
      </c>
      <c r="F30" s="50">
        <v>78</v>
      </c>
      <c r="G30" s="50">
        <v>84.66</v>
      </c>
      <c r="H30" s="51">
        <v>926000</v>
      </c>
      <c r="J30" s="64">
        <f t="shared" si="0"/>
        <v>66.03479999999999</v>
      </c>
      <c r="K30" s="64">
        <v>79.338800000000006</v>
      </c>
      <c r="M30" s="61" t="s">
        <v>144</v>
      </c>
      <c r="P30" s="96"/>
    </row>
    <row r="31" spans="1:16" s="97" customFormat="1" x14ac:dyDescent="0.2">
      <c r="A31" s="97" t="s">
        <v>471</v>
      </c>
      <c r="B31" s="97">
        <v>4</v>
      </c>
      <c r="C31" s="97" t="s">
        <v>472</v>
      </c>
      <c r="D31" s="182" t="s">
        <v>473</v>
      </c>
      <c r="E31" s="98">
        <v>60.58</v>
      </c>
      <c r="F31" s="99">
        <v>95</v>
      </c>
      <c r="G31" s="99">
        <v>98</v>
      </c>
      <c r="H31" s="100">
        <v>179800</v>
      </c>
      <c r="I31" s="101"/>
      <c r="J31" s="102">
        <f t="shared" si="0"/>
        <v>93.1</v>
      </c>
      <c r="K31" s="102">
        <v>93.1</v>
      </c>
      <c r="P31" s="103"/>
    </row>
    <row r="32" spans="1:16" s="52" customFormat="1" x14ac:dyDescent="0.2">
      <c r="A32" s="52" t="s">
        <v>147</v>
      </c>
      <c r="B32" s="52">
        <v>2</v>
      </c>
      <c r="C32" s="52" t="s">
        <v>23</v>
      </c>
      <c r="D32" s="180" t="s">
        <v>292</v>
      </c>
      <c r="E32" s="88">
        <v>6.08</v>
      </c>
      <c r="F32" s="89">
        <v>97</v>
      </c>
      <c r="G32" s="89">
        <v>99.52</v>
      </c>
      <c r="H32" s="90">
        <v>145000</v>
      </c>
      <c r="I32" s="91"/>
      <c r="J32" s="92">
        <f t="shared" si="0"/>
        <v>96.534400000000005</v>
      </c>
      <c r="K32" s="92">
        <v>86.0672</v>
      </c>
      <c r="M32" s="52" t="s">
        <v>146</v>
      </c>
      <c r="P32" s="93"/>
    </row>
    <row r="33" spans="1:253" x14ac:dyDescent="0.2">
      <c r="A33" s="61" t="s">
        <v>375</v>
      </c>
      <c r="B33" s="61">
        <v>1</v>
      </c>
      <c r="C33" s="61" t="s">
        <v>499</v>
      </c>
      <c r="D33" s="176" t="s">
        <v>500</v>
      </c>
      <c r="E33" s="94">
        <v>85</v>
      </c>
      <c r="F33" s="50">
        <v>95</v>
      </c>
      <c r="G33" s="50">
        <v>86.24</v>
      </c>
      <c r="H33" s="51">
        <v>150000</v>
      </c>
      <c r="J33" s="64">
        <f t="shared" si="0"/>
        <v>81.927999999999997</v>
      </c>
      <c r="K33" s="64">
        <v>82</v>
      </c>
      <c r="P33" s="96"/>
    </row>
    <row r="34" spans="1:253" s="97" customFormat="1" x14ac:dyDescent="0.2">
      <c r="A34" s="97" t="s">
        <v>474</v>
      </c>
      <c r="B34" s="97">
        <v>4</v>
      </c>
      <c r="C34" s="97" t="s">
        <v>475</v>
      </c>
      <c r="D34" s="182" t="s">
        <v>476</v>
      </c>
      <c r="E34" s="98">
        <v>57.76</v>
      </c>
      <c r="F34" s="99">
        <v>87</v>
      </c>
      <c r="G34" s="99">
        <v>99.95</v>
      </c>
      <c r="H34" s="100">
        <v>216000</v>
      </c>
      <c r="I34" s="101"/>
      <c r="J34" s="102">
        <f t="shared" si="0"/>
        <v>86.956499999999991</v>
      </c>
      <c r="K34" s="102">
        <v>86.956499999999991</v>
      </c>
      <c r="P34" s="103"/>
    </row>
    <row r="35" spans="1:253" x14ac:dyDescent="0.2">
      <c r="A35" s="61" t="s">
        <v>399</v>
      </c>
      <c r="B35" s="61">
        <v>1</v>
      </c>
      <c r="C35" s="61" t="s">
        <v>36</v>
      </c>
      <c r="D35" s="176" t="s">
        <v>307</v>
      </c>
      <c r="E35" s="94">
        <v>5.82</v>
      </c>
      <c r="F35" s="50">
        <v>91</v>
      </c>
      <c r="G35" s="50">
        <v>95.14</v>
      </c>
      <c r="H35" s="51">
        <v>786000</v>
      </c>
      <c r="J35" s="64">
        <f t="shared" si="0"/>
        <v>86.577399999999997</v>
      </c>
      <c r="K35" s="64">
        <v>86.57</v>
      </c>
      <c r="M35" s="61" t="s">
        <v>400</v>
      </c>
      <c r="P35" s="96"/>
    </row>
    <row r="36" spans="1:253" s="97" customFormat="1" x14ac:dyDescent="0.2">
      <c r="A36" s="97" t="s">
        <v>401</v>
      </c>
      <c r="B36" s="97">
        <v>4</v>
      </c>
      <c r="C36" s="97" t="s">
        <v>402</v>
      </c>
      <c r="D36" s="182" t="s">
        <v>403</v>
      </c>
      <c r="E36" s="98">
        <v>47.93</v>
      </c>
      <c r="F36" s="99">
        <v>96</v>
      </c>
      <c r="G36" s="99">
        <v>99.99</v>
      </c>
      <c r="H36" s="100">
        <v>620000</v>
      </c>
      <c r="I36" s="101"/>
      <c r="J36" s="102">
        <f t="shared" si="0"/>
        <v>95.990399999999994</v>
      </c>
      <c r="K36" s="102">
        <v>95.99</v>
      </c>
      <c r="P36" s="103"/>
    </row>
    <row r="37" spans="1:253" x14ac:dyDescent="0.2">
      <c r="A37" s="61" t="s">
        <v>477</v>
      </c>
      <c r="B37" s="61">
        <v>1</v>
      </c>
      <c r="C37" s="61" t="s">
        <v>535</v>
      </c>
      <c r="D37" s="176" t="s">
        <v>478</v>
      </c>
      <c r="E37" s="94">
        <v>99</v>
      </c>
      <c r="F37" s="50">
        <v>91</v>
      </c>
      <c r="G37" s="50">
        <v>95.14</v>
      </c>
      <c r="H37" s="51">
        <v>172000</v>
      </c>
      <c r="J37" s="64">
        <f t="shared" ref="J37:J68" si="1">G37*F37/100</f>
        <v>86.577399999999997</v>
      </c>
      <c r="K37" s="64">
        <v>86.57</v>
      </c>
      <c r="M37" s="61" t="s">
        <v>479</v>
      </c>
      <c r="N37" s="61" t="s">
        <v>544</v>
      </c>
      <c r="P37" s="96"/>
    </row>
    <row r="38" spans="1:253" x14ac:dyDescent="0.2">
      <c r="A38" s="61" t="s">
        <v>148</v>
      </c>
      <c r="B38" s="61">
        <v>1</v>
      </c>
      <c r="C38" s="61" t="s">
        <v>501</v>
      </c>
      <c r="D38" s="176" t="s">
        <v>293</v>
      </c>
      <c r="E38" s="114">
        <v>3.67</v>
      </c>
      <c r="F38" s="50">
        <v>93</v>
      </c>
      <c r="G38" s="50">
        <v>97.93</v>
      </c>
      <c r="H38" s="51">
        <v>175000</v>
      </c>
      <c r="J38" s="64">
        <f t="shared" si="1"/>
        <v>91.0749</v>
      </c>
      <c r="K38" s="64">
        <v>88.116643750000009</v>
      </c>
      <c r="M38" s="61" t="s">
        <v>158</v>
      </c>
      <c r="N38" s="61" t="s">
        <v>154</v>
      </c>
      <c r="O38" s="61" t="s">
        <v>406</v>
      </c>
      <c r="P38" s="61" t="s">
        <v>155</v>
      </c>
      <c r="Q38" s="96" t="s">
        <v>156</v>
      </c>
      <c r="R38" s="61" t="s">
        <v>157</v>
      </c>
    </row>
    <row r="39" spans="1:253" s="74" customFormat="1" x14ac:dyDescent="0.2">
      <c r="A39" s="74" t="s">
        <v>171</v>
      </c>
      <c r="B39" s="74">
        <v>3</v>
      </c>
      <c r="C39" s="74" t="s">
        <v>78</v>
      </c>
      <c r="D39" s="184" t="s">
        <v>294</v>
      </c>
      <c r="E39" s="106">
        <v>15.47</v>
      </c>
      <c r="F39" s="107">
        <v>73</v>
      </c>
      <c r="G39" s="107">
        <v>93.11</v>
      </c>
      <c r="H39" s="108">
        <v>30000</v>
      </c>
      <c r="I39" s="109"/>
      <c r="J39" s="110">
        <f t="shared" si="1"/>
        <v>67.970299999999995</v>
      </c>
      <c r="K39" s="110">
        <v>67.970299999999995</v>
      </c>
      <c r="P39" s="111"/>
    </row>
    <row r="40" spans="1:253" s="74" customFormat="1" x14ac:dyDescent="0.2">
      <c r="A40" s="74" t="s">
        <v>24</v>
      </c>
      <c r="B40" s="74">
        <v>3</v>
      </c>
      <c r="C40" s="74" t="s">
        <v>25</v>
      </c>
      <c r="D40" s="184" t="s">
        <v>295</v>
      </c>
      <c r="E40" s="106">
        <v>24.57</v>
      </c>
      <c r="F40" s="107">
        <v>93</v>
      </c>
      <c r="G40" s="107">
        <v>99.97</v>
      </c>
      <c r="H40" s="108">
        <v>19000</v>
      </c>
      <c r="I40" s="109"/>
      <c r="J40" s="110">
        <f t="shared" si="1"/>
        <v>92.972099999999998</v>
      </c>
      <c r="K40" s="110">
        <v>88.309533333333334</v>
      </c>
      <c r="P40" s="111"/>
    </row>
    <row r="41" spans="1:253" s="140" customFormat="1" x14ac:dyDescent="0.2">
      <c r="A41" s="61" t="s">
        <v>26</v>
      </c>
      <c r="B41" s="61">
        <v>1</v>
      </c>
      <c r="C41" s="61" t="s">
        <v>27</v>
      </c>
      <c r="D41" s="176" t="s">
        <v>296</v>
      </c>
      <c r="E41" s="62">
        <v>10.98</v>
      </c>
      <c r="F41" s="50">
        <v>26</v>
      </c>
      <c r="G41" s="50">
        <v>99.97</v>
      </c>
      <c r="H41" s="51">
        <v>80000</v>
      </c>
      <c r="I41" s="139"/>
      <c r="J41" s="143">
        <f t="shared" si="1"/>
        <v>25.992199999999997</v>
      </c>
      <c r="K41" s="143">
        <v>25.992199999999997</v>
      </c>
    </row>
    <row r="42" spans="1:253" s="138" customFormat="1" x14ac:dyDescent="0.2">
      <c r="A42" s="121" t="s">
        <v>413</v>
      </c>
      <c r="B42" s="121">
        <v>2</v>
      </c>
      <c r="C42" s="121" t="s">
        <v>414</v>
      </c>
      <c r="D42" s="189" t="s">
        <v>415</v>
      </c>
      <c r="E42" s="122">
        <v>85.3</v>
      </c>
      <c r="F42" s="123">
        <v>78</v>
      </c>
      <c r="G42" s="123">
        <v>88.54</v>
      </c>
      <c r="H42" s="124">
        <v>500000</v>
      </c>
      <c r="I42" s="146"/>
      <c r="J42" s="142">
        <f t="shared" si="1"/>
        <v>69.061200000000014</v>
      </c>
      <c r="K42" s="142">
        <v>69.05</v>
      </c>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row>
    <row r="43" spans="1:253" s="74" customFormat="1" x14ac:dyDescent="0.2">
      <c r="A43" s="121" t="s">
        <v>434</v>
      </c>
      <c r="B43" s="52">
        <v>2</v>
      </c>
      <c r="C43" s="52" t="s">
        <v>435</v>
      </c>
      <c r="D43" s="180" t="s">
        <v>436</v>
      </c>
      <c r="E43" s="88">
        <v>66</v>
      </c>
      <c r="F43" s="89">
        <v>84</v>
      </c>
      <c r="G43" s="89">
        <v>94</v>
      </c>
      <c r="H43" s="90">
        <v>30000</v>
      </c>
      <c r="I43" s="91"/>
      <c r="J43" s="92">
        <f t="shared" si="1"/>
        <v>78.959999999999994</v>
      </c>
      <c r="K43" s="92">
        <v>80.693799999999996</v>
      </c>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row>
    <row r="44" spans="1:253" s="74" customFormat="1" x14ac:dyDescent="0.2">
      <c r="A44" s="121" t="s">
        <v>98</v>
      </c>
      <c r="B44" s="52">
        <v>2</v>
      </c>
      <c r="C44" s="52" t="s">
        <v>99</v>
      </c>
      <c r="D44" s="180" t="s">
        <v>297</v>
      </c>
      <c r="E44" s="88">
        <v>46.7</v>
      </c>
      <c r="F44" s="89">
        <v>86</v>
      </c>
      <c r="G44" s="89">
        <v>93.83</v>
      </c>
      <c r="H44" s="90">
        <v>600000</v>
      </c>
      <c r="I44" s="91"/>
      <c r="J44" s="92">
        <f t="shared" si="1"/>
        <v>80.693799999999996</v>
      </c>
      <c r="K44" s="92">
        <v>80.693799999999996</v>
      </c>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row>
    <row r="45" spans="1:253" s="74" customFormat="1" x14ac:dyDescent="0.2">
      <c r="A45" s="74" t="s">
        <v>172</v>
      </c>
      <c r="B45" s="74">
        <v>3</v>
      </c>
      <c r="C45" s="74" t="s">
        <v>28</v>
      </c>
      <c r="D45" s="184" t="s">
        <v>298</v>
      </c>
      <c r="E45" s="106">
        <v>6.2</v>
      </c>
      <c r="F45" s="107">
        <v>76</v>
      </c>
      <c r="G45" s="107">
        <v>96.34</v>
      </c>
      <c r="H45" s="108">
        <v>407700</v>
      </c>
      <c r="I45" s="109"/>
      <c r="J45" s="110">
        <f t="shared" si="1"/>
        <v>73.218400000000003</v>
      </c>
      <c r="K45" s="110">
        <v>70.344740000000002</v>
      </c>
      <c r="M45" s="74" t="s">
        <v>117</v>
      </c>
      <c r="P45" s="111"/>
    </row>
    <row r="46" spans="1:253" s="74" customFormat="1" x14ac:dyDescent="0.2">
      <c r="A46" s="74" t="s">
        <v>428</v>
      </c>
      <c r="B46" s="74">
        <v>3</v>
      </c>
      <c r="C46" s="74" t="s">
        <v>28</v>
      </c>
      <c r="D46" s="184" t="s">
        <v>298</v>
      </c>
      <c r="E46" s="106">
        <v>23.06</v>
      </c>
      <c r="F46" s="107">
        <v>76</v>
      </c>
      <c r="G46" s="107">
        <v>96.34</v>
      </c>
      <c r="H46" s="108">
        <v>407700</v>
      </c>
      <c r="I46" s="109"/>
      <c r="J46" s="110">
        <f t="shared" si="1"/>
        <v>73.218400000000003</v>
      </c>
      <c r="K46" s="110">
        <v>53.51</v>
      </c>
      <c r="M46" s="74" t="s">
        <v>429</v>
      </c>
      <c r="P46" s="111"/>
    </row>
    <row r="47" spans="1:253" x14ac:dyDescent="0.2">
      <c r="A47" s="74" t="s">
        <v>173</v>
      </c>
      <c r="B47" s="74">
        <v>3</v>
      </c>
      <c r="C47" s="74" t="s">
        <v>29</v>
      </c>
      <c r="D47" s="184" t="s">
        <v>299</v>
      </c>
      <c r="E47" s="106">
        <v>8.59</v>
      </c>
      <c r="F47" s="107">
        <v>46</v>
      </c>
      <c r="G47" s="107">
        <v>96.32</v>
      </c>
      <c r="H47" s="108">
        <v>52000</v>
      </c>
      <c r="I47" s="109"/>
      <c r="J47" s="110">
        <f t="shared" si="1"/>
        <v>44.307199999999995</v>
      </c>
      <c r="K47" s="110">
        <v>41.772466666666666</v>
      </c>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row>
    <row r="48" spans="1:253" s="52" customFormat="1" x14ac:dyDescent="0.2">
      <c r="A48" s="61" t="s">
        <v>175</v>
      </c>
      <c r="B48" s="61">
        <v>1</v>
      </c>
      <c r="C48" s="61" t="s">
        <v>503</v>
      </c>
      <c r="D48" s="176" t="s">
        <v>502</v>
      </c>
      <c r="E48" s="94">
        <v>15.78</v>
      </c>
      <c r="F48" s="50">
        <v>94</v>
      </c>
      <c r="G48" s="50">
        <v>84.55</v>
      </c>
      <c r="H48" s="51">
        <v>159000</v>
      </c>
      <c r="I48" s="95"/>
      <c r="J48" s="64">
        <f t="shared" si="1"/>
        <v>79.477000000000004</v>
      </c>
      <c r="K48" s="64">
        <v>79.477000000000004</v>
      </c>
      <c r="L48" s="61"/>
      <c r="M48" s="61" t="s">
        <v>174</v>
      </c>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row>
    <row r="49" spans="1:253" s="74" customFormat="1" x14ac:dyDescent="0.2">
      <c r="A49" s="74" t="s">
        <v>480</v>
      </c>
      <c r="B49" s="74">
        <v>3</v>
      </c>
      <c r="C49" s="74" t="s">
        <v>481</v>
      </c>
      <c r="D49" s="184" t="s">
        <v>482</v>
      </c>
      <c r="E49" s="106">
        <v>40</v>
      </c>
      <c r="F49" s="107">
        <v>76</v>
      </c>
      <c r="G49" s="107">
        <v>96.34</v>
      </c>
      <c r="H49" s="108">
        <v>285000</v>
      </c>
      <c r="I49" s="109"/>
      <c r="J49" s="110">
        <f t="shared" si="1"/>
        <v>73.218400000000003</v>
      </c>
      <c r="K49" s="110">
        <v>70.344740000000002</v>
      </c>
      <c r="P49" s="111"/>
    </row>
    <row r="50" spans="1:253" x14ac:dyDescent="0.2">
      <c r="A50" s="52" t="s">
        <v>176</v>
      </c>
      <c r="B50" s="52">
        <v>2</v>
      </c>
      <c r="C50" s="52" t="s">
        <v>85</v>
      </c>
      <c r="D50" s="180" t="s">
        <v>391</v>
      </c>
      <c r="E50" s="88">
        <v>49.2</v>
      </c>
      <c r="F50" s="89">
        <v>78</v>
      </c>
      <c r="G50" s="89">
        <v>96.11</v>
      </c>
      <c r="H50" s="90">
        <v>500000</v>
      </c>
      <c r="I50" s="91"/>
      <c r="J50" s="92">
        <f t="shared" si="1"/>
        <v>74.965800000000002</v>
      </c>
      <c r="K50" s="92">
        <v>74.965800000000002</v>
      </c>
      <c r="L50" s="52"/>
      <c r="M50" s="52"/>
      <c r="N50" s="52"/>
      <c r="O50" s="52"/>
      <c r="P50" s="93"/>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row>
    <row r="51" spans="1:253" s="74" customFormat="1" x14ac:dyDescent="0.2">
      <c r="A51" s="61" t="s">
        <v>177</v>
      </c>
      <c r="B51" s="61">
        <v>1</v>
      </c>
      <c r="C51" s="61" t="s">
        <v>504</v>
      </c>
      <c r="D51" s="176" t="s">
        <v>505</v>
      </c>
      <c r="E51" s="62">
        <v>10.23</v>
      </c>
      <c r="F51" s="50">
        <v>89</v>
      </c>
      <c r="G51" s="50">
        <v>97.2</v>
      </c>
      <c r="H51" s="51">
        <v>130000</v>
      </c>
      <c r="I51" s="95"/>
      <c r="J51" s="64">
        <f t="shared" si="1"/>
        <v>86.50800000000001</v>
      </c>
      <c r="K51" s="64">
        <v>87.01762500000001</v>
      </c>
      <c r="L51" s="61"/>
      <c r="M51" s="61" t="s">
        <v>159</v>
      </c>
      <c r="N51" s="61" t="s">
        <v>160</v>
      </c>
      <c r="O51" s="61" t="s">
        <v>409</v>
      </c>
      <c r="P51" s="96" t="s">
        <v>432</v>
      </c>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row>
    <row r="52" spans="1:253" x14ac:dyDescent="0.2">
      <c r="A52" s="74" t="s">
        <v>178</v>
      </c>
      <c r="B52" s="74">
        <v>3</v>
      </c>
      <c r="C52" s="74" t="s">
        <v>30</v>
      </c>
      <c r="D52" s="184" t="s">
        <v>300</v>
      </c>
      <c r="E52" s="106">
        <v>14.16</v>
      </c>
      <c r="F52" s="107">
        <v>93</v>
      </c>
      <c r="G52" s="107">
        <v>99.68</v>
      </c>
      <c r="H52" s="108">
        <v>21000</v>
      </c>
      <c r="I52" s="109"/>
      <c r="J52" s="110">
        <f t="shared" si="1"/>
        <v>92.702399999999997</v>
      </c>
      <c r="K52" s="110">
        <v>89.812049999999999</v>
      </c>
      <c r="L52" s="74"/>
      <c r="M52" s="74"/>
      <c r="N52" s="74"/>
      <c r="O52" s="74"/>
      <c r="P52" s="111"/>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row>
    <row r="53" spans="1:253" x14ac:dyDescent="0.2">
      <c r="A53" s="61" t="s">
        <v>180</v>
      </c>
      <c r="B53" s="61">
        <v>1</v>
      </c>
      <c r="C53" s="61" t="s">
        <v>506</v>
      </c>
      <c r="D53" s="176" t="s">
        <v>507</v>
      </c>
      <c r="E53" s="94">
        <v>3.88</v>
      </c>
      <c r="F53" s="50">
        <v>94</v>
      </c>
      <c r="G53" s="50">
        <v>99.89</v>
      </c>
      <c r="H53" s="51">
        <v>181000</v>
      </c>
      <c r="J53" s="64">
        <f t="shared" si="1"/>
        <v>93.896599999999992</v>
      </c>
      <c r="K53" s="64">
        <v>90.322799999999987</v>
      </c>
      <c r="M53" s="61" t="s">
        <v>179</v>
      </c>
      <c r="P53" s="96"/>
    </row>
    <row r="54" spans="1:253" s="73" customFormat="1" x14ac:dyDescent="0.2">
      <c r="A54" s="61" t="s">
        <v>303</v>
      </c>
      <c r="B54" s="61">
        <v>1</v>
      </c>
      <c r="C54" s="115" t="s">
        <v>352</v>
      </c>
      <c r="D54" s="176" t="s">
        <v>351</v>
      </c>
      <c r="E54" s="94">
        <v>3.22</v>
      </c>
      <c r="F54" s="37">
        <v>93</v>
      </c>
      <c r="G54" s="37">
        <v>98.56</v>
      </c>
      <c r="H54" s="51">
        <v>680000</v>
      </c>
      <c r="I54" s="95"/>
      <c r="J54" s="64">
        <f t="shared" si="1"/>
        <v>91.660799999999995</v>
      </c>
      <c r="K54" s="64">
        <v>90.33</v>
      </c>
      <c r="L54" s="61"/>
      <c r="M54" s="61" t="s">
        <v>360</v>
      </c>
      <c r="N54" s="61"/>
      <c r="O54" s="61"/>
      <c r="P54" s="96"/>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row>
    <row r="55" spans="1:253" x14ac:dyDescent="0.2">
      <c r="A55" s="73" t="s">
        <v>109</v>
      </c>
      <c r="B55" s="73">
        <v>4</v>
      </c>
      <c r="C55" s="73" t="s">
        <v>110</v>
      </c>
      <c r="D55" s="183" t="s">
        <v>301</v>
      </c>
      <c r="E55" s="104">
        <v>40.49</v>
      </c>
      <c r="F55" s="99">
        <v>78</v>
      </c>
      <c r="G55" s="99">
        <v>99.88</v>
      </c>
      <c r="H55" s="100">
        <v>377600</v>
      </c>
      <c r="I55" s="101"/>
      <c r="J55" s="102">
        <f t="shared" si="1"/>
        <v>77.906399999999991</v>
      </c>
      <c r="K55" s="102">
        <v>77.906399999999991</v>
      </c>
      <c r="L55" s="73"/>
      <c r="M55" s="73"/>
      <c r="N55" s="73"/>
      <c r="O55" s="73"/>
      <c r="P55" s="10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row>
    <row r="56" spans="1:253" x14ac:dyDescent="0.2">
      <c r="A56" s="116" t="s">
        <v>182</v>
      </c>
      <c r="B56" s="61">
        <v>1</v>
      </c>
      <c r="C56" s="116" t="s">
        <v>31</v>
      </c>
      <c r="D56" s="185" t="s">
        <v>302</v>
      </c>
      <c r="E56" s="94">
        <v>7.52</v>
      </c>
      <c r="F56" s="117">
        <v>69</v>
      </c>
      <c r="G56" s="117">
        <v>98</v>
      </c>
      <c r="H56" s="51">
        <v>450000</v>
      </c>
      <c r="I56" s="165"/>
      <c r="J56" s="64">
        <f t="shared" si="1"/>
        <v>67.62</v>
      </c>
      <c r="K56" s="64">
        <v>67.62</v>
      </c>
      <c r="M56" s="61" t="s">
        <v>181</v>
      </c>
      <c r="P56" s="96"/>
    </row>
    <row r="57" spans="1:253" x14ac:dyDescent="0.2">
      <c r="A57" s="116" t="s">
        <v>183</v>
      </c>
      <c r="B57" s="118">
        <v>1</v>
      </c>
      <c r="C57" s="116" t="s">
        <v>509</v>
      </c>
      <c r="D57" s="185" t="s">
        <v>508</v>
      </c>
      <c r="E57" s="119">
        <v>4.6900000000000004</v>
      </c>
      <c r="F57" s="117">
        <v>94</v>
      </c>
      <c r="G57" s="117">
        <v>99.57</v>
      </c>
      <c r="H57" s="120">
        <v>141000</v>
      </c>
      <c r="J57" s="64">
        <f t="shared" si="1"/>
        <v>93.595799999999997</v>
      </c>
      <c r="K57" s="64">
        <v>91.322324999999992</v>
      </c>
      <c r="M57" s="61" t="s">
        <v>161</v>
      </c>
      <c r="N57" s="61" t="s">
        <v>163</v>
      </c>
      <c r="O57" s="61" t="s">
        <v>162</v>
      </c>
      <c r="P57" s="96" t="s">
        <v>392</v>
      </c>
      <c r="Q57" s="61" t="s">
        <v>455</v>
      </c>
    </row>
    <row r="58" spans="1:253" x14ac:dyDescent="0.2">
      <c r="A58" s="116" t="s">
        <v>89</v>
      </c>
      <c r="B58" s="118">
        <v>1</v>
      </c>
      <c r="C58" s="116" t="s">
        <v>90</v>
      </c>
      <c r="D58" s="185" t="s">
        <v>304</v>
      </c>
      <c r="E58" s="119">
        <v>23.67</v>
      </c>
      <c r="F58" s="117">
        <v>67</v>
      </c>
      <c r="G58" s="117">
        <v>90.53</v>
      </c>
      <c r="H58" s="120">
        <v>520000</v>
      </c>
      <c r="J58" s="64">
        <f t="shared" si="1"/>
        <v>60.655100000000004</v>
      </c>
      <c r="K58" s="64">
        <v>60.655100000000004</v>
      </c>
      <c r="P58" s="96"/>
    </row>
    <row r="59" spans="1:253" s="121" customFormat="1" x14ac:dyDescent="0.2">
      <c r="A59" s="61" t="s">
        <v>184</v>
      </c>
      <c r="B59" s="61">
        <v>1</v>
      </c>
      <c r="C59" s="61" t="s">
        <v>511</v>
      </c>
      <c r="D59" s="185" t="s">
        <v>510</v>
      </c>
      <c r="E59" s="62">
        <v>3.05</v>
      </c>
      <c r="F59" s="50">
        <v>92</v>
      </c>
      <c r="G59" s="50">
        <v>98.53</v>
      </c>
      <c r="H59" s="51">
        <v>88000</v>
      </c>
      <c r="I59" s="95"/>
      <c r="J59" s="64">
        <f t="shared" si="1"/>
        <v>90.647599999999997</v>
      </c>
      <c r="K59" s="64">
        <v>92.130400000000009</v>
      </c>
      <c r="L59" s="61"/>
      <c r="M59" s="61" t="s">
        <v>164</v>
      </c>
      <c r="N59" s="61" t="s">
        <v>165</v>
      </c>
      <c r="O59" s="61"/>
      <c r="P59" s="96"/>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row>
    <row r="60" spans="1:253" s="121" customFormat="1" x14ac:dyDescent="0.2">
      <c r="A60" s="150" t="s">
        <v>422</v>
      </c>
      <c r="B60" s="61">
        <v>1</v>
      </c>
      <c r="C60" s="61" t="s">
        <v>423</v>
      </c>
      <c r="D60" s="185" t="s">
        <v>424</v>
      </c>
      <c r="E60" s="151">
        <v>25.3</v>
      </c>
      <c r="F60" s="50">
        <v>73</v>
      </c>
      <c r="G60" s="50">
        <v>94</v>
      </c>
      <c r="H60" s="51">
        <v>225000</v>
      </c>
      <c r="I60" s="95"/>
      <c r="J60" s="64">
        <f t="shared" si="1"/>
        <v>68.62</v>
      </c>
      <c r="K60" s="64">
        <v>68.819999999999993</v>
      </c>
      <c r="L60" s="61"/>
      <c r="M60" s="61"/>
      <c r="N60" s="61"/>
      <c r="O60" s="61"/>
      <c r="P60" s="96"/>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row>
    <row r="61" spans="1:253" s="74" customFormat="1" x14ac:dyDescent="0.2">
      <c r="A61" s="121" t="s">
        <v>404</v>
      </c>
      <c r="B61" s="121">
        <v>2</v>
      </c>
      <c r="C61" s="121" t="s">
        <v>18</v>
      </c>
      <c r="D61" s="186" t="s">
        <v>287</v>
      </c>
      <c r="E61" s="122">
        <v>13.74</v>
      </c>
      <c r="F61" s="123">
        <v>96</v>
      </c>
      <c r="G61" s="123">
        <v>98.57</v>
      </c>
      <c r="H61" s="124">
        <v>170000</v>
      </c>
      <c r="I61" s="125"/>
      <c r="J61" s="126">
        <f t="shared" si="1"/>
        <v>94.627199999999988</v>
      </c>
      <c r="K61" s="126">
        <v>94.63</v>
      </c>
      <c r="L61" s="121"/>
      <c r="M61" s="121" t="s">
        <v>150</v>
      </c>
      <c r="N61" s="121"/>
      <c r="O61" s="121"/>
      <c r="P61" s="127"/>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c r="ER61" s="121"/>
      <c r="ES61" s="121"/>
      <c r="ET61" s="121"/>
      <c r="EU61" s="121"/>
      <c r="EV61" s="121"/>
      <c r="EW61" s="121"/>
      <c r="EX61" s="121"/>
      <c r="EY61" s="121"/>
      <c r="EZ61" s="121"/>
      <c r="FA61" s="121"/>
      <c r="FB61" s="121"/>
      <c r="FC61" s="121"/>
      <c r="FD61" s="121"/>
      <c r="FE61" s="121"/>
      <c r="FF61" s="121"/>
      <c r="FG61" s="121"/>
      <c r="FH61" s="121"/>
      <c r="FI61" s="121"/>
      <c r="FJ61" s="121"/>
      <c r="FK61" s="121"/>
      <c r="FL61" s="121"/>
      <c r="FM61" s="121"/>
      <c r="FN61" s="121"/>
      <c r="FO61" s="121"/>
      <c r="FP61" s="121"/>
      <c r="FQ61" s="121"/>
      <c r="FR61" s="121"/>
      <c r="FS61" s="121"/>
      <c r="FT61" s="121"/>
      <c r="FU61" s="121"/>
      <c r="FV61" s="121"/>
      <c r="FW61" s="121"/>
      <c r="FX61" s="121"/>
      <c r="FY61" s="121"/>
      <c r="FZ61" s="121"/>
      <c r="GA61" s="121"/>
      <c r="GB61" s="121"/>
      <c r="GC61" s="121"/>
      <c r="GD61" s="121"/>
      <c r="GE61" s="121"/>
      <c r="GF61" s="121"/>
      <c r="GG61" s="121"/>
      <c r="GH61" s="121"/>
      <c r="GI61" s="121"/>
      <c r="GJ61" s="121"/>
      <c r="GK61" s="121"/>
      <c r="GL61" s="121"/>
      <c r="GM61" s="121"/>
      <c r="GN61" s="121"/>
      <c r="GO61" s="121"/>
      <c r="GP61" s="121"/>
      <c r="GQ61" s="121"/>
      <c r="GR61" s="121"/>
      <c r="GS61" s="121"/>
      <c r="GT61" s="121"/>
      <c r="GU61" s="121"/>
      <c r="GV61" s="121"/>
      <c r="GW61" s="121"/>
      <c r="GX61" s="121"/>
      <c r="GY61" s="121"/>
      <c r="GZ61" s="121"/>
      <c r="HA61" s="121"/>
      <c r="HB61" s="121"/>
      <c r="HC61" s="121"/>
      <c r="HD61" s="121"/>
      <c r="HE61" s="121"/>
      <c r="HF61" s="121"/>
      <c r="HG61" s="121"/>
      <c r="HH61" s="121"/>
      <c r="HI61" s="121"/>
      <c r="HJ61" s="121"/>
      <c r="HK61" s="121"/>
      <c r="HL61" s="121"/>
      <c r="HM61" s="121"/>
      <c r="HN61" s="121"/>
      <c r="HO61" s="121"/>
      <c r="HP61" s="121"/>
      <c r="HQ61" s="121"/>
      <c r="HR61" s="121"/>
      <c r="HS61" s="121"/>
      <c r="HT61" s="121"/>
      <c r="HU61" s="121"/>
      <c r="HV61" s="121"/>
      <c r="HW61" s="121"/>
      <c r="HX61" s="121"/>
      <c r="HY61" s="121"/>
      <c r="HZ61" s="121"/>
      <c r="IA61" s="121"/>
      <c r="IB61" s="121"/>
      <c r="IC61" s="121"/>
      <c r="ID61" s="121"/>
      <c r="IE61" s="121"/>
      <c r="IF61" s="121"/>
      <c r="IG61" s="121"/>
      <c r="IH61" s="121"/>
      <c r="II61" s="121"/>
      <c r="IJ61" s="121"/>
      <c r="IK61" s="121"/>
      <c r="IL61" s="121"/>
      <c r="IM61" s="121"/>
      <c r="IN61" s="121"/>
      <c r="IO61" s="121"/>
      <c r="IP61" s="121"/>
      <c r="IQ61" s="121"/>
      <c r="IR61" s="121"/>
      <c r="IS61" s="121"/>
    </row>
    <row r="62" spans="1:253" x14ac:dyDescent="0.2">
      <c r="A62" s="74" t="s">
        <v>32</v>
      </c>
      <c r="B62" s="74">
        <v>3</v>
      </c>
      <c r="C62" s="74" t="s">
        <v>33</v>
      </c>
      <c r="D62" s="184" t="s">
        <v>305</v>
      </c>
      <c r="E62" s="106">
        <v>8.7200000000000006</v>
      </c>
      <c r="F62" s="168">
        <v>70</v>
      </c>
      <c r="G62" s="107">
        <v>41.29</v>
      </c>
      <c r="H62" s="108">
        <v>782000</v>
      </c>
      <c r="I62" s="109"/>
      <c r="J62" s="74">
        <f t="shared" si="1"/>
        <v>28.902999999999999</v>
      </c>
      <c r="K62" s="74">
        <v>20</v>
      </c>
      <c r="L62" s="74"/>
      <c r="M62" s="74"/>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x14ac:dyDescent="0.2">
      <c r="A63" s="61" t="s">
        <v>185</v>
      </c>
      <c r="B63" s="61">
        <v>1</v>
      </c>
      <c r="C63" s="61" t="s">
        <v>34</v>
      </c>
      <c r="D63" s="176" t="s">
        <v>306</v>
      </c>
      <c r="E63" s="62">
        <v>3.81</v>
      </c>
      <c r="F63" s="50">
        <v>95</v>
      </c>
      <c r="G63" s="50">
        <v>98.55</v>
      </c>
      <c r="H63" s="51">
        <v>89812</v>
      </c>
      <c r="J63" s="64">
        <f t="shared" si="1"/>
        <v>93.622500000000002</v>
      </c>
      <c r="K63" s="64">
        <v>93.959750000000014</v>
      </c>
      <c r="M63" s="61" t="s">
        <v>456</v>
      </c>
      <c r="N63" s="61" t="s">
        <v>186</v>
      </c>
      <c r="P63" s="96"/>
    </row>
    <row r="64" spans="1:253" s="73" customFormat="1" x14ac:dyDescent="0.2">
      <c r="A64" s="61" t="s">
        <v>35</v>
      </c>
      <c r="B64" s="61">
        <v>1</v>
      </c>
      <c r="C64" s="61" t="s">
        <v>536</v>
      </c>
      <c r="D64" s="176" t="s">
        <v>405</v>
      </c>
      <c r="E64" s="62">
        <v>5.6</v>
      </c>
      <c r="F64" s="50">
        <v>78</v>
      </c>
      <c r="G64" s="50">
        <v>95.98</v>
      </c>
      <c r="H64" s="51">
        <v>900000</v>
      </c>
      <c r="I64" s="95"/>
      <c r="J64" s="64">
        <f t="shared" si="1"/>
        <v>74.864400000000003</v>
      </c>
      <c r="K64" s="64">
        <v>74.864400000000003</v>
      </c>
      <c r="L64" s="61"/>
      <c r="M64" s="61"/>
      <c r="N64" s="61"/>
      <c r="O64" s="61"/>
      <c r="P64" s="96"/>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row>
    <row r="65" spans="1:253" x14ac:dyDescent="0.2">
      <c r="A65" s="73" t="s">
        <v>102</v>
      </c>
      <c r="B65" s="73">
        <v>4</v>
      </c>
      <c r="C65" s="73" t="s">
        <v>103</v>
      </c>
      <c r="D65" s="183" t="s">
        <v>366</v>
      </c>
      <c r="E65" s="104">
        <v>66.97</v>
      </c>
      <c r="F65" s="99">
        <v>85</v>
      </c>
      <c r="G65" s="99">
        <v>98.36</v>
      </c>
      <c r="H65" s="100">
        <v>664900</v>
      </c>
      <c r="I65" s="101"/>
      <c r="J65" s="102">
        <f t="shared" si="1"/>
        <v>83.606000000000009</v>
      </c>
      <c r="K65" s="102">
        <v>83.606000000000009</v>
      </c>
      <c r="L65" s="73"/>
      <c r="M65" s="73"/>
      <c r="N65" s="73"/>
      <c r="O65" s="73"/>
      <c r="P65" s="10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c r="IL65" s="73"/>
      <c r="IM65" s="73"/>
      <c r="IN65" s="73"/>
      <c r="IO65" s="73"/>
      <c r="IP65" s="73"/>
      <c r="IQ65" s="73"/>
      <c r="IR65" s="73"/>
      <c r="IS65" s="73"/>
    </row>
    <row r="66" spans="1:253" x14ac:dyDescent="0.2">
      <c r="A66" s="61" t="s">
        <v>188</v>
      </c>
      <c r="B66" s="61">
        <v>1</v>
      </c>
      <c r="C66" s="61" t="s">
        <v>37</v>
      </c>
      <c r="D66" s="176" t="s">
        <v>308</v>
      </c>
      <c r="E66" s="62">
        <v>2.61</v>
      </c>
      <c r="F66" s="50">
        <v>98</v>
      </c>
      <c r="G66" s="50">
        <v>99.85</v>
      </c>
      <c r="H66" s="51">
        <v>90000</v>
      </c>
      <c r="J66" s="64">
        <f t="shared" si="1"/>
        <v>97.852999999999994</v>
      </c>
      <c r="K66" s="64">
        <v>97.852999999999994</v>
      </c>
      <c r="M66" s="61" t="s">
        <v>187</v>
      </c>
      <c r="N66" s="61" t="s">
        <v>457</v>
      </c>
      <c r="P66" s="96"/>
    </row>
    <row r="67" spans="1:253" s="52" customFormat="1" x14ac:dyDescent="0.2">
      <c r="A67" s="61" t="s">
        <v>38</v>
      </c>
      <c r="B67" s="61">
        <v>1</v>
      </c>
      <c r="C67" s="61" t="s">
        <v>39</v>
      </c>
      <c r="D67" s="176" t="s">
        <v>309</v>
      </c>
      <c r="E67" s="94">
        <v>3</v>
      </c>
      <c r="F67" s="50">
        <v>62</v>
      </c>
      <c r="G67" s="50">
        <v>95.49</v>
      </c>
      <c r="H67" s="51">
        <v>36464</v>
      </c>
      <c r="I67" s="95"/>
      <c r="J67" s="64">
        <f t="shared" si="1"/>
        <v>59.203800000000001</v>
      </c>
      <c r="K67" s="64">
        <v>59.203800000000001</v>
      </c>
      <c r="L67" s="61"/>
      <c r="M67" s="61"/>
      <c r="N67" s="61"/>
      <c r="O67" s="61"/>
      <c r="P67" s="96"/>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row>
    <row r="68" spans="1:253" x14ac:dyDescent="0.2">
      <c r="A68" s="52" t="s">
        <v>189</v>
      </c>
      <c r="B68" s="52">
        <v>2</v>
      </c>
      <c r="C68" s="52" t="s">
        <v>40</v>
      </c>
      <c r="D68" s="180" t="s">
        <v>310</v>
      </c>
      <c r="E68" s="88">
        <v>42.61</v>
      </c>
      <c r="F68" s="89">
        <v>69</v>
      </c>
      <c r="G68" s="89">
        <v>95.24</v>
      </c>
      <c r="H68" s="90">
        <v>500000</v>
      </c>
      <c r="I68" s="91"/>
      <c r="J68" s="92">
        <f t="shared" si="1"/>
        <v>65.715599999999995</v>
      </c>
      <c r="K68" s="92">
        <v>70.45689999999999</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73" customFormat="1" x14ac:dyDescent="0.2">
      <c r="A69" s="61" t="s">
        <v>107</v>
      </c>
      <c r="B69" s="61">
        <v>1</v>
      </c>
      <c r="C69" s="61" t="s">
        <v>108</v>
      </c>
      <c r="D69" s="176" t="s">
        <v>311</v>
      </c>
      <c r="E69" s="94">
        <v>27.23</v>
      </c>
      <c r="F69" s="50">
        <v>93</v>
      </c>
      <c r="G69" s="50">
        <v>96.89</v>
      </c>
      <c r="H69" s="51">
        <v>890000</v>
      </c>
      <c r="I69" s="95"/>
      <c r="J69" s="64">
        <f t="shared" ref="J69:J99" si="2">G69*F69/100</f>
        <v>90.107700000000008</v>
      </c>
      <c r="K69" s="64">
        <v>90.107700000000008</v>
      </c>
      <c r="L69" s="61"/>
      <c r="M69" s="61"/>
      <c r="N69" s="61"/>
      <c r="O69" s="61"/>
      <c r="P69" s="96"/>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row>
    <row r="70" spans="1:253" x14ac:dyDescent="0.2">
      <c r="A70" s="73" t="s">
        <v>383</v>
      </c>
      <c r="B70" s="73">
        <v>4</v>
      </c>
      <c r="C70" s="73" t="s">
        <v>384</v>
      </c>
      <c r="D70" s="183" t="s">
        <v>385</v>
      </c>
      <c r="E70" s="98">
        <v>45.49</v>
      </c>
      <c r="F70" s="99">
        <v>85</v>
      </c>
      <c r="G70" s="99">
        <v>99.1</v>
      </c>
      <c r="H70" s="100">
        <v>534100</v>
      </c>
      <c r="I70" s="101"/>
      <c r="J70" s="102">
        <f t="shared" si="2"/>
        <v>84.234999999999999</v>
      </c>
      <c r="K70" s="102">
        <v>85</v>
      </c>
      <c r="L70" s="73"/>
      <c r="M70" s="73"/>
      <c r="N70" s="73"/>
      <c r="O70" s="73"/>
      <c r="P70" s="10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c r="IL70" s="73"/>
      <c r="IM70" s="73"/>
      <c r="IN70" s="73"/>
      <c r="IO70" s="73"/>
      <c r="IP70" s="73"/>
      <c r="IQ70" s="73"/>
      <c r="IR70" s="73"/>
      <c r="IS70" s="73"/>
    </row>
    <row r="71" spans="1:253" s="74" customFormat="1" x14ac:dyDescent="0.2">
      <c r="A71" s="61" t="s">
        <v>190</v>
      </c>
      <c r="B71" s="61">
        <v>1</v>
      </c>
      <c r="C71" s="61" t="s">
        <v>513</v>
      </c>
      <c r="D71" s="176" t="s">
        <v>512</v>
      </c>
      <c r="E71" s="94">
        <v>22.21</v>
      </c>
      <c r="F71" s="50">
        <v>88</v>
      </c>
      <c r="G71" s="50">
        <v>99.61</v>
      </c>
      <c r="H71" s="51">
        <v>115000</v>
      </c>
      <c r="I71" s="95"/>
      <c r="J71" s="64">
        <f t="shared" si="2"/>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
      <c r="A72" s="74" t="s">
        <v>191</v>
      </c>
      <c r="B72" s="74">
        <v>3</v>
      </c>
      <c r="C72" s="74" t="s">
        <v>41</v>
      </c>
      <c r="D72" s="184" t="s">
        <v>312</v>
      </c>
      <c r="E72" s="106">
        <v>6.9</v>
      </c>
      <c r="F72" s="107">
        <v>93</v>
      </c>
      <c r="G72" s="107">
        <v>99.83</v>
      </c>
      <c r="H72" s="108">
        <v>25758</v>
      </c>
      <c r="I72" s="109"/>
      <c r="J72" s="110">
        <f t="shared" si="2"/>
        <v>92.84190000000001</v>
      </c>
      <c r="K72" s="110">
        <v>92.84190000000001</v>
      </c>
      <c r="L72" s="74"/>
      <c r="M72" s="74"/>
      <c r="N72" s="74"/>
      <c r="O72" s="74"/>
      <c r="P72" s="111"/>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row>
    <row r="73" spans="1:253" x14ac:dyDescent="0.2">
      <c r="A73" s="61" t="s">
        <v>357</v>
      </c>
      <c r="B73" s="61">
        <v>1</v>
      </c>
      <c r="C73" s="61" t="s">
        <v>358</v>
      </c>
      <c r="D73" s="176" t="s">
        <v>359</v>
      </c>
      <c r="E73" s="94">
        <v>7.2</v>
      </c>
      <c r="F73" s="50">
        <v>94</v>
      </c>
      <c r="G73" s="50">
        <v>97.07</v>
      </c>
      <c r="H73" s="51">
        <v>122000</v>
      </c>
      <c r="J73" s="64">
        <f t="shared" si="2"/>
        <v>91.245800000000003</v>
      </c>
      <c r="K73" s="64">
        <v>91.245800000000003</v>
      </c>
      <c r="P73" s="96"/>
    </row>
    <row r="74" spans="1:253" x14ac:dyDescent="0.2">
      <c r="A74" s="61" t="s">
        <v>91</v>
      </c>
      <c r="B74" s="61">
        <v>1</v>
      </c>
      <c r="C74" s="61" t="s">
        <v>92</v>
      </c>
      <c r="D74" s="176" t="s">
        <v>350</v>
      </c>
      <c r="E74" s="62">
        <v>3.29</v>
      </c>
      <c r="F74" s="50">
        <v>93</v>
      </c>
      <c r="G74" s="50">
        <v>95.57</v>
      </c>
      <c r="H74" s="51">
        <v>2788700</v>
      </c>
      <c r="J74" s="64">
        <f t="shared" si="2"/>
        <v>88.880099999999999</v>
      </c>
      <c r="K74" s="64">
        <v>88.880099999999999</v>
      </c>
      <c r="P74" s="96"/>
    </row>
    <row r="75" spans="1:253" s="52" customFormat="1" x14ac:dyDescent="0.2">
      <c r="A75" s="61" t="s">
        <v>193</v>
      </c>
      <c r="B75" s="61">
        <v>1</v>
      </c>
      <c r="C75" s="61" t="s">
        <v>42</v>
      </c>
      <c r="D75" s="176" t="s">
        <v>313</v>
      </c>
      <c r="E75" s="62">
        <v>3.95</v>
      </c>
      <c r="F75" s="50">
        <v>93</v>
      </c>
      <c r="G75" s="50">
        <v>93.45</v>
      </c>
      <c r="H75" s="51">
        <v>654000</v>
      </c>
      <c r="I75" s="95"/>
      <c r="J75" s="64">
        <f t="shared" si="2"/>
        <v>86.908500000000004</v>
      </c>
      <c r="K75" s="64">
        <v>83.895299999999992</v>
      </c>
      <c r="L75" s="61"/>
      <c r="M75" s="61" t="s">
        <v>192</v>
      </c>
      <c r="N75" s="61"/>
      <c r="O75" s="61"/>
      <c r="P75" s="96"/>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row>
    <row r="76" spans="1:253" x14ac:dyDescent="0.2">
      <c r="A76" s="52" t="s">
        <v>194</v>
      </c>
      <c r="B76" s="52">
        <v>2</v>
      </c>
      <c r="C76" s="52" t="s">
        <v>86</v>
      </c>
      <c r="D76" s="180" t="s">
        <v>314</v>
      </c>
      <c r="E76" s="88">
        <v>28.22</v>
      </c>
      <c r="F76" s="89">
        <v>82</v>
      </c>
      <c r="G76" s="89">
        <v>98.95</v>
      </c>
      <c r="H76" s="90">
        <v>610000</v>
      </c>
      <c r="I76" s="91"/>
      <c r="J76" s="92">
        <f t="shared" si="2"/>
        <v>81.13900000000001</v>
      </c>
      <c r="K76" s="92">
        <v>80.191566666666674</v>
      </c>
      <c r="L76" s="52"/>
      <c r="M76" s="52"/>
      <c r="N76" s="52"/>
      <c r="O76" s="52"/>
      <c r="P76" s="93"/>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row>
    <row r="77" spans="1:253" x14ac:dyDescent="0.2">
      <c r="A77" s="121" t="s">
        <v>483</v>
      </c>
      <c r="B77" s="52">
        <v>2</v>
      </c>
      <c r="C77" s="121" t="s">
        <v>484</v>
      </c>
      <c r="D77" s="180" t="s">
        <v>485</v>
      </c>
      <c r="E77" s="88"/>
      <c r="F77" s="89">
        <v>0</v>
      </c>
      <c r="G77" s="89">
        <v>0</v>
      </c>
      <c r="H77" s="90">
        <v>1283000</v>
      </c>
      <c r="I77" s="91"/>
      <c r="J77" s="92">
        <f t="shared" si="2"/>
        <v>0</v>
      </c>
      <c r="K77" s="92">
        <v>80.191566666666674</v>
      </c>
      <c r="L77" s="52"/>
      <c r="M77" s="52"/>
      <c r="N77" s="52"/>
      <c r="O77" s="52"/>
      <c r="P77" s="93"/>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row>
    <row r="78" spans="1:253" x14ac:dyDescent="0.2">
      <c r="A78" s="121" t="s">
        <v>440</v>
      </c>
      <c r="B78" s="52">
        <v>2</v>
      </c>
      <c r="C78" s="121" t="s">
        <v>442</v>
      </c>
      <c r="D78" s="180" t="s">
        <v>443</v>
      </c>
      <c r="E78" s="88">
        <v>14.25</v>
      </c>
      <c r="F78" s="89">
        <v>93</v>
      </c>
      <c r="G78" s="89">
        <v>97</v>
      </c>
      <c r="H78" s="90">
        <v>600000</v>
      </c>
      <c r="I78" s="91"/>
      <c r="J78" s="92">
        <f t="shared" si="2"/>
        <v>90.21</v>
      </c>
      <c r="K78" s="92">
        <v>80.191566666666674</v>
      </c>
      <c r="L78" s="52"/>
      <c r="M78" s="52" t="s">
        <v>441</v>
      </c>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s="52" customFormat="1" x14ac:dyDescent="0.2">
      <c r="A79" s="61" t="s">
        <v>44</v>
      </c>
      <c r="B79" s="61">
        <v>1</v>
      </c>
      <c r="C79" s="61" t="s">
        <v>515</v>
      </c>
      <c r="D79" s="176" t="s">
        <v>514</v>
      </c>
      <c r="E79" s="94">
        <v>18.940000000000001</v>
      </c>
      <c r="F79" s="50">
        <v>77</v>
      </c>
      <c r="G79" s="50">
        <v>95.92</v>
      </c>
      <c r="H79" s="51">
        <v>2315400</v>
      </c>
      <c r="I79" s="95"/>
      <c r="J79" s="64">
        <f t="shared" si="2"/>
        <v>73.858400000000003</v>
      </c>
      <c r="K79" s="64">
        <v>73.561900000000009</v>
      </c>
      <c r="L79" s="61"/>
      <c r="M79" s="61"/>
      <c r="N79" s="61"/>
      <c r="O79" s="61"/>
      <c r="P79" s="96"/>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row>
    <row r="80" spans="1:253" x14ac:dyDescent="0.2">
      <c r="A80" s="52" t="s">
        <v>45</v>
      </c>
      <c r="B80" s="52">
        <v>2</v>
      </c>
      <c r="C80" s="52" t="s">
        <v>316</v>
      </c>
      <c r="D80" s="180" t="s">
        <v>315</v>
      </c>
      <c r="E80" s="88">
        <v>20.3</v>
      </c>
      <c r="F80" s="89">
        <v>88</v>
      </c>
      <c r="G80" s="89">
        <v>89.69</v>
      </c>
      <c r="H80" s="90"/>
      <c r="I80" s="91"/>
      <c r="J80" s="92">
        <f t="shared" si="2"/>
        <v>78.927199999999999</v>
      </c>
      <c r="K80" s="92">
        <v>78.927199999999999</v>
      </c>
      <c r="L80" s="52"/>
      <c r="M80" s="52"/>
      <c r="N80" s="52"/>
      <c r="O80" s="52"/>
      <c r="P80" s="93"/>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x14ac:dyDescent="0.2">
      <c r="A81" s="61" t="s">
        <v>196</v>
      </c>
      <c r="B81" s="61">
        <v>1</v>
      </c>
      <c r="C81" s="61" t="s">
        <v>517</v>
      </c>
      <c r="D81" s="176" t="s">
        <v>516</v>
      </c>
      <c r="E81" s="62">
        <v>3.43</v>
      </c>
      <c r="F81" s="50">
        <v>96</v>
      </c>
      <c r="G81" s="50">
        <v>96.76</v>
      </c>
      <c r="H81" s="51">
        <v>88000</v>
      </c>
      <c r="J81" s="64">
        <f t="shared" si="2"/>
        <v>92.889600000000016</v>
      </c>
      <c r="K81" s="64">
        <v>89.406871428571435</v>
      </c>
      <c r="M81" s="61" t="s">
        <v>195</v>
      </c>
      <c r="P81" s="96"/>
    </row>
    <row r="82" spans="1:253" x14ac:dyDescent="0.2">
      <c r="A82" s="52" t="s">
        <v>437</v>
      </c>
      <c r="B82" s="52">
        <v>2</v>
      </c>
      <c r="C82" s="52" t="s">
        <v>438</v>
      </c>
      <c r="D82" s="180" t="s">
        <v>439</v>
      </c>
      <c r="E82" s="88">
        <v>24.18</v>
      </c>
      <c r="F82" s="89">
        <v>95</v>
      </c>
      <c r="G82" s="89">
        <v>96</v>
      </c>
      <c r="H82" s="90">
        <v>210000</v>
      </c>
      <c r="I82" s="91"/>
      <c r="J82" s="92">
        <f t="shared" si="2"/>
        <v>91.2</v>
      </c>
      <c r="K82" s="92">
        <v>78.927199999999999</v>
      </c>
      <c r="L82" s="52"/>
      <c r="M82" s="52"/>
      <c r="N82" s="52"/>
      <c r="O82" s="52"/>
      <c r="P82" s="93"/>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row>
    <row r="83" spans="1:253" x14ac:dyDescent="0.2">
      <c r="A83" s="61" t="s">
        <v>46</v>
      </c>
      <c r="B83" s="61">
        <v>1</v>
      </c>
      <c r="C83" s="61" t="s">
        <v>47</v>
      </c>
      <c r="D83" s="176" t="s">
        <v>317</v>
      </c>
      <c r="E83" s="62">
        <v>5.32</v>
      </c>
      <c r="F83" s="50">
        <v>93</v>
      </c>
      <c r="G83" s="50">
        <v>99.48</v>
      </c>
      <c r="H83" s="51">
        <v>4900000</v>
      </c>
      <c r="J83" s="64">
        <f t="shared" si="2"/>
        <v>92.516400000000019</v>
      </c>
      <c r="K83" s="64">
        <v>89.81986666666667</v>
      </c>
      <c r="P83" s="96"/>
    </row>
    <row r="84" spans="1:253" x14ac:dyDescent="0.2">
      <c r="A84" s="61" t="s">
        <v>48</v>
      </c>
      <c r="B84" s="61">
        <v>1</v>
      </c>
      <c r="C84" s="61" t="s">
        <v>49</v>
      </c>
      <c r="D84" s="176" t="s">
        <v>318</v>
      </c>
      <c r="E84" s="94">
        <v>2.83</v>
      </c>
      <c r="F84" s="50">
        <v>79</v>
      </c>
      <c r="G84" s="50">
        <v>99.68</v>
      </c>
      <c r="H84" s="51">
        <v>533000</v>
      </c>
      <c r="J84" s="64">
        <f t="shared" si="2"/>
        <v>78.747200000000007</v>
      </c>
      <c r="K84" s="64">
        <v>81.331600000000009</v>
      </c>
      <c r="P84" s="96"/>
    </row>
    <row r="85" spans="1:253" s="52" customFormat="1" x14ac:dyDescent="0.2">
      <c r="A85" s="61" t="s">
        <v>50</v>
      </c>
      <c r="B85" s="61"/>
      <c r="C85" s="61"/>
      <c r="D85" s="176"/>
      <c r="E85" s="94">
        <v>1.35</v>
      </c>
      <c r="F85" s="50"/>
      <c r="G85" s="50"/>
      <c r="H85" s="51"/>
      <c r="I85" s="95"/>
      <c r="J85" s="61">
        <f t="shared" si="2"/>
        <v>0</v>
      </c>
      <c r="K85" s="61"/>
      <c r="L85" s="61"/>
      <c r="M85" s="61"/>
      <c r="N85" s="61"/>
      <c r="O85" s="61"/>
      <c r="P85" s="96"/>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row>
    <row r="86" spans="1:253" s="52" customFormat="1" x14ac:dyDescent="0.2">
      <c r="A86" s="52" t="s">
        <v>376</v>
      </c>
      <c r="B86" s="52">
        <v>2</v>
      </c>
      <c r="C86" s="52" t="s">
        <v>377</v>
      </c>
      <c r="D86" s="180" t="s">
        <v>378</v>
      </c>
      <c r="E86" s="88">
        <v>22.27</v>
      </c>
      <c r="F86" s="89">
        <v>92</v>
      </c>
      <c r="G86" s="89">
        <v>99.85</v>
      </c>
      <c r="H86" s="90">
        <v>70000</v>
      </c>
      <c r="I86" s="91"/>
      <c r="J86" s="92">
        <f t="shared" si="2"/>
        <v>91.861999999999995</v>
      </c>
      <c r="K86" s="92">
        <v>91.86</v>
      </c>
      <c r="P86" s="93"/>
    </row>
    <row r="87" spans="1:253" x14ac:dyDescent="0.2">
      <c r="A87" s="52" t="s">
        <v>199</v>
      </c>
      <c r="B87" s="52">
        <v>2</v>
      </c>
      <c r="C87" s="52" t="s">
        <v>43</v>
      </c>
      <c r="D87" s="180" t="s">
        <v>319</v>
      </c>
      <c r="E87" s="88">
        <v>22.84</v>
      </c>
      <c r="F87" s="89">
        <v>90</v>
      </c>
      <c r="G87" s="89">
        <v>94.44</v>
      </c>
      <c r="H87" s="90">
        <v>592000</v>
      </c>
      <c r="I87" s="91"/>
      <c r="J87" s="92">
        <f t="shared" si="2"/>
        <v>84.996000000000009</v>
      </c>
      <c r="K87" s="92">
        <v>88.402344444444438</v>
      </c>
      <c r="L87" s="52"/>
      <c r="M87" s="52" t="s">
        <v>197</v>
      </c>
      <c r="N87" s="52"/>
      <c r="O87" s="52"/>
      <c r="P87" s="93"/>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row>
    <row r="88" spans="1:253" s="74" customFormat="1" x14ac:dyDescent="0.2">
      <c r="A88" s="118" t="s">
        <v>200</v>
      </c>
      <c r="B88" s="118">
        <v>1</v>
      </c>
      <c r="C88" s="118" t="s">
        <v>518</v>
      </c>
      <c r="D88" s="187" t="s">
        <v>519</v>
      </c>
      <c r="E88" s="128">
        <v>5.79</v>
      </c>
      <c r="F88" s="37">
        <v>90</v>
      </c>
      <c r="G88" s="37">
        <v>97.7</v>
      </c>
      <c r="H88" s="120">
        <v>175000</v>
      </c>
      <c r="I88" s="95"/>
      <c r="J88" s="64">
        <f t="shared" si="2"/>
        <v>87.93</v>
      </c>
      <c r="K88" s="64">
        <v>90.823425</v>
      </c>
      <c r="L88" s="61"/>
      <c r="M88" s="61" t="s">
        <v>198</v>
      </c>
      <c r="N88" s="61" t="s">
        <v>379</v>
      </c>
      <c r="O88" s="61"/>
      <c r="P88" s="96"/>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row>
    <row r="89" spans="1:253" s="145" customFormat="1" x14ac:dyDescent="0.2">
      <c r="A89" s="74" t="s">
        <v>201</v>
      </c>
      <c r="B89" s="74">
        <v>3</v>
      </c>
      <c r="C89" s="74" t="s">
        <v>51</v>
      </c>
      <c r="D89" s="184" t="s">
        <v>320</v>
      </c>
      <c r="E89" s="106">
        <v>10.23</v>
      </c>
      <c r="F89" s="107">
        <v>63</v>
      </c>
      <c r="G89" s="107">
        <v>41.63</v>
      </c>
      <c r="H89" s="108">
        <v>2500000</v>
      </c>
      <c r="I89" s="149"/>
      <c r="J89" s="147">
        <f t="shared" si="2"/>
        <v>26.226900000000001</v>
      </c>
      <c r="K89" s="147">
        <v>25.970700000000001</v>
      </c>
      <c r="P89" s="141"/>
    </row>
    <row r="90" spans="1:253" s="74" customFormat="1" x14ac:dyDescent="0.2">
      <c r="A90" s="74" t="s">
        <v>416</v>
      </c>
      <c r="B90" s="74">
        <v>3</v>
      </c>
      <c r="C90" s="74" t="s">
        <v>417</v>
      </c>
      <c r="D90" s="184" t="s">
        <v>418</v>
      </c>
      <c r="E90" s="106">
        <v>8.93</v>
      </c>
      <c r="F90" s="107">
        <v>94</v>
      </c>
      <c r="G90" s="107">
        <v>34.35</v>
      </c>
      <c r="H90" s="108">
        <v>907200</v>
      </c>
      <c r="I90" s="109"/>
      <c r="J90" s="110">
        <f t="shared" si="2"/>
        <v>32.289000000000001</v>
      </c>
      <c r="K90" s="110">
        <v>32.29</v>
      </c>
      <c r="P90" s="111"/>
    </row>
    <row r="91" spans="1:253" s="52" customFormat="1" x14ac:dyDescent="0.2">
      <c r="A91" s="74" t="s">
        <v>202</v>
      </c>
      <c r="B91" s="74">
        <v>3</v>
      </c>
      <c r="C91" s="74" t="s">
        <v>52</v>
      </c>
      <c r="D91" s="184" t="s">
        <v>322</v>
      </c>
      <c r="E91" s="106">
        <v>11.49</v>
      </c>
      <c r="F91" s="107">
        <v>85</v>
      </c>
      <c r="G91" s="107">
        <v>33.36</v>
      </c>
      <c r="H91" s="108">
        <v>2500000</v>
      </c>
      <c r="I91" s="109"/>
      <c r="J91" s="110">
        <f t="shared" si="2"/>
        <v>28.355999999999998</v>
      </c>
      <c r="K91" s="110">
        <v>18.699533333333335</v>
      </c>
      <c r="L91" s="74"/>
      <c r="M91" s="74"/>
      <c r="N91" s="74"/>
      <c r="O91" s="74"/>
      <c r="P91" s="111"/>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row>
    <row r="92" spans="1:253" x14ac:dyDescent="0.2">
      <c r="A92" s="74" t="s">
        <v>203</v>
      </c>
      <c r="B92" s="74">
        <v>3</v>
      </c>
      <c r="C92" s="74" t="s">
        <v>53</v>
      </c>
      <c r="D92" s="184" t="s">
        <v>321</v>
      </c>
      <c r="E92" s="106">
        <v>11.31</v>
      </c>
      <c r="F92" s="107">
        <v>78</v>
      </c>
      <c r="G92" s="107">
        <v>31.09</v>
      </c>
      <c r="H92" s="108">
        <v>2500000</v>
      </c>
      <c r="I92" s="109"/>
      <c r="J92" s="110">
        <f t="shared" si="2"/>
        <v>24.2502</v>
      </c>
      <c r="K92" s="110">
        <v>19.47016</v>
      </c>
      <c r="L92" s="74"/>
      <c r="M92" s="74"/>
      <c r="N92" s="74"/>
      <c r="O92" s="74"/>
      <c r="P92" s="111"/>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row>
    <row r="93" spans="1:253" x14ac:dyDescent="0.2">
      <c r="A93" s="52" t="s">
        <v>205</v>
      </c>
      <c r="B93" s="52">
        <v>2</v>
      </c>
      <c r="C93" s="52" t="s">
        <v>54</v>
      </c>
      <c r="D93" s="180" t="s">
        <v>323</v>
      </c>
      <c r="E93" s="88">
        <v>2.61</v>
      </c>
      <c r="F93" s="112">
        <v>93</v>
      </c>
      <c r="G93" s="89">
        <v>99.94</v>
      </c>
      <c r="H93" s="90">
        <v>30000</v>
      </c>
      <c r="I93" s="113"/>
      <c r="J93" s="92">
        <f t="shared" si="2"/>
        <v>92.944199999999995</v>
      </c>
      <c r="K93" s="92">
        <v>91.284950000000009</v>
      </c>
      <c r="L93" s="52"/>
      <c r="M93" s="52" t="s">
        <v>204</v>
      </c>
      <c r="N93" s="52"/>
      <c r="O93" s="52"/>
      <c r="P93" s="93"/>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c r="FW93" s="52"/>
      <c r="FX93" s="52"/>
      <c r="FY93" s="52"/>
      <c r="FZ93" s="52"/>
      <c r="GA93" s="52"/>
      <c r="GB93" s="52"/>
      <c r="GC93" s="52"/>
      <c r="GD93" s="52"/>
      <c r="GE93" s="52"/>
      <c r="GF93" s="52"/>
      <c r="GG93" s="52"/>
      <c r="GH93" s="52"/>
      <c r="GI93" s="52"/>
      <c r="GJ93" s="52"/>
      <c r="GK93" s="52"/>
      <c r="GL93" s="52"/>
      <c r="GM93" s="52"/>
      <c r="GN93" s="52"/>
      <c r="GO93" s="52"/>
      <c r="GP93" s="52"/>
      <c r="GQ93" s="52"/>
      <c r="GR93" s="52"/>
      <c r="GS93" s="52"/>
      <c r="GT93" s="52"/>
      <c r="GU93" s="52"/>
      <c r="GV93" s="52"/>
      <c r="GW93" s="52"/>
      <c r="GX93" s="52"/>
      <c r="GY93" s="52"/>
      <c r="GZ93" s="52"/>
      <c r="HA93" s="52"/>
      <c r="HB93" s="52"/>
      <c r="HC93" s="52"/>
      <c r="HD93" s="52"/>
      <c r="HE93" s="52"/>
      <c r="HF93" s="52"/>
      <c r="HG93" s="52"/>
      <c r="HH93" s="52"/>
      <c r="HI93" s="52"/>
      <c r="HJ93" s="52"/>
      <c r="HK93" s="52"/>
      <c r="HL93" s="52"/>
      <c r="HM93" s="52"/>
      <c r="HN93" s="52"/>
      <c r="HO93" s="52"/>
      <c r="HP93" s="52"/>
      <c r="HQ93" s="52"/>
      <c r="HR93" s="52"/>
      <c r="HS93" s="52"/>
      <c r="HT93" s="52"/>
      <c r="HU93" s="52"/>
      <c r="HV93" s="52"/>
      <c r="HW93" s="52"/>
      <c r="HX93" s="52"/>
      <c r="HY93" s="52"/>
      <c r="HZ93" s="52"/>
      <c r="IA93" s="52"/>
      <c r="IB93" s="52"/>
      <c r="IC93" s="52"/>
      <c r="ID93" s="52"/>
      <c r="IE93" s="52"/>
      <c r="IF93" s="52"/>
      <c r="IG93" s="52"/>
      <c r="IH93" s="52"/>
      <c r="II93" s="52"/>
      <c r="IJ93" s="52"/>
      <c r="IK93" s="52"/>
      <c r="IL93" s="52"/>
      <c r="IM93" s="52"/>
      <c r="IN93" s="52"/>
      <c r="IO93" s="52"/>
      <c r="IP93" s="52"/>
      <c r="IQ93" s="52"/>
      <c r="IR93" s="52"/>
      <c r="IS93" s="52"/>
    </row>
    <row r="94" spans="1:253" s="140" customFormat="1" x14ac:dyDescent="0.2">
      <c r="A94" s="61" t="s">
        <v>87</v>
      </c>
      <c r="B94" s="61">
        <v>1</v>
      </c>
      <c r="C94" s="61" t="s">
        <v>88</v>
      </c>
      <c r="D94" s="176" t="s">
        <v>324</v>
      </c>
      <c r="E94" s="94">
        <v>65.89</v>
      </c>
      <c r="F94" s="50">
        <v>76</v>
      </c>
      <c r="G94" s="50">
        <v>91.93</v>
      </c>
      <c r="H94" s="51"/>
      <c r="I94" s="139"/>
      <c r="J94" s="143">
        <f t="shared" si="2"/>
        <v>69.866799999999998</v>
      </c>
      <c r="K94" s="143">
        <v>69.866799999999998</v>
      </c>
      <c r="P94" s="148"/>
    </row>
    <row r="95" spans="1:253" s="74" customFormat="1" x14ac:dyDescent="0.2">
      <c r="A95" s="61" t="s">
        <v>93</v>
      </c>
      <c r="B95" s="61">
        <v>1</v>
      </c>
      <c r="C95" s="61" t="s">
        <v>94</v>
      </c>
      <c r="D95" s="176" t="s">
        <v>325</v>
      </c>
      <c r="E95" s="94">
        <v>2.71</v>
      </c>
      <c r="F95" s="50">
        <v>91</v>
      </c>
      <c r="G95" s="50">
        <v>91.84</v>
      </c>
      <c r="H95" s="51">
        <v>5298000</v>
      </c>
      <c r="I95" s="95"/>
      <c r="J95" s="64">
        <f t="shared" si="2"/>
        <v>83.574400000000011</v>
      </c>
      <c r="K95" s="64">
        <v>83.574400000000011</v>
      </c>
      <c r="L95" s="61"/>
      <c r="M95" s="61"/>
      <c r="N95" s="61"/>
      <c r="O95" s="61"/>
      <c r="P95" s="96"/>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row>
    <row r="96" spans="1:253" s="52" customFormat="1" x14ac:dyDescent="0.2">
      <c r="A96" s="61" t="s">
        <v>206</v>
      </c>
      <c r="B96" s="61">
        <v>1</v>
      </c>
      <c r="C96" s="61" t="s">
        <v>55</v>
      </c>
      <c r="D96" s="176" t="s">
        <v>326</v>
      </c>
      <c r="E96" s="94">
        <v>5.37</v>
      </c>
      <c r="F96" s="50">
        <v>85</v>
      </c>
      <c r="G96" s="50">
        <v>99.33</v>
      </c>
      <c r="H96" s="51">
        <v>925000</v>
      </c>
      <c r="I96" s="95"/>
      <c r="J96" s="64">
        <f t="shared" si="2"/>
        <v>84.430499999999995</v>
      </c>
      <c r="K96" s="64">
        <v>88.152500000000003</v>
      </c>
      <c r="L96" s="61"/>
      <c r="M96" s="61" t="s">
        <v>407</v>
      </c>
      <c r="N96" s="61" t="s">
        <v>408</v>
      </c>
      <c r="O96" s="61" t="s">
        <v>458</v>
      </c>
      <c r="P96" s="96"/>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row>
    <row r="97" spans="1:253" s="74" customFormat="1" x14ac:dyDescent="0.2">
      <c r="A97" s="74" t="s">
        <v>207</v>
      </c>
      <c r="B97" s="74">
        <v>3</v>
      </c>
      <c r="C97" s="74" t="s">
        <v>114</v>
      </c>
      <c r="D97" s="184" t="s">
        <v>327</v>
      </c>
      <c r="E97" s="106">
        <v>36</v>
      </c>
      <c r="F97" s="107">
        <v>91</v>
      </c>
      <c r="G97" s="107">
        <v>89.77</v>
      </c>
      <c r="H97" s="108">
        <v>25800</v>
      </c>
      <c r="I97" s="109"/>
      <c r="J97" s="110">
        <f t="shared" si="2"/>
        <v>81.690699999999993</v>
      </c>
      <c r="K97" s="110">
        <v>81.690699999999993</v>
      </c>
      <c r="P97" s="111"/>
    </row>
    <row r="98" spans="1:253" x14ac:dyDescent="0.2">
      <c r="A98" s="52" t="s">
        <v>208</v>
      </c>
      <c r="B98" s="52">
        <v>2</v>
      </c>
      <c r="C98" s="52" t="s">
        <v>75</v>
      </c>
      <c r="D98" s="180" t="s">
        <v>328</v>
      </c>
      <c r="E98" s="88">
        <v>88.75</v>
      </c>
      <c r="F98" s="89">
        <v>90</v>
      </c>
      <c r="G98" s="89">
        <v>96</v>
      </c>
      <c r="H98" s="90">
        <v>500000</v>
      </c>
      <c r="I98" s="91"/>
      <c r="J98" s="92">
        <f t="shared" si="2"/>
        <v>86.4</v>
      </c>
      <c r="K98" s="92">
        <v>85.394100000000009</v>
      </c>
      <c r="L98" s="52"/>
      <c r="M98" s="52"/>
      <c r="N98" s="52"/>
      <c r="O98" s="52"/>
      <c r="P98" s="93"/>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row>
    <row r="99" spans="1:253" x14ac:dyDescent="0.2">
      <c r="A99" s="61" t="s">
        <v>486</v>
      </c>
      <c r="B99" s="61">
        <v>1</v>
      </c>
      <c r="C99" s="61" t="s">
        <v>487</v>
      </c>
      <c r="D99" s="176" t="s">
        <v>488</v>
      </c>
      <c r="E99" s="94">
        <v>51.92</v>
      </c>
      <c r="F99" s="50">
        <v>90</v>
      </c>
      <c r="G99" s="50">
        <v>75</v>
      </c>
      <c r="H99" s="51">
        <v>1500000</v>
      </c>
      <c r="J99" s="64">
        <f t="shared" si="2"/>
        <v>67.5</v>
      </c>
      <c r="K99" s="64">
        <v>67.5</v>
      </c>
      <c r="P99" s="96"/>
    </row>
    <row r="100" spans="1:253" s="121" customFormat="1" x14ac:dyDescent="0.2">
      <c r="A100" s="121" t="s">
        <v>530</v>
      </c>
      <c r="B100" s="121">
        <v>2</v>
      </c>
      <c r="C100" s="121" t="s">
        <v>531</v>
      </c>
      <c r="D100" s="189" t="s">
        <v>532</v>
      </c>
      <c r="E100" s="137"/>
      <c r="F100" s="123"/>
      <c r="G100" s="123"/>
      <c r="H100" s="124"/>
      <c r="I100" s="125"/>
      <c r="J100" s="126"/>
      <c r="K100" s="126"/>
      <c r="P100" s="127"/>
    </row>
    <row r="101" spans="1:253" s="52" customFormat="1" x14ac:dyDescent="0.2">
      <c r="A101" s="74" t="s">
        <v>76</v>
      </c>
      <c r="B101" s="74">
        <v>3</v>
      </c>
      <c r="C101" s="74" t="s">
        <v>77</v>
      </c>
      <c r="D101" s="184" t="s">
        <v>329</v>
      </c>
      <c r="E101" s="106">
        <v>7.15</v>
      </c>
      <c r="F101" s="107">
        <v>31</v>
      </c>
      <c r="G101" s="107">
        <v>85.89</v>
      </c>
      <c r="H101" s="129">
        <v>64900</v>
      </c>
      <c r="I101" s="109"/>
      <c r="J101" s="110">
        <f t="shared" ref="J101:J136" si="3">G101*F101/100</f>
        <v>26.625900000000001</v>
      </c>
      <c r="K101" s="110">
        <v>26.625900000000001</v>
      </c>
      <c r="L101" s="74"/>
      <c r="M101" s="74"/>
      <c r="N101" s="74"/>
      <c r="O101" s="74"/>
      <c r="P101" s="111"/>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row>
    <row r="102" spans="1:253" x14ac:dyDescent="0.2">
      <c r="A102" s="61" t="s">
        <v>95</v>
      </c>
      <c r="B102" s="61">
        <v>1</v>
      </c>
      <c r="C102" s="61" t="s">
        <v>96</v>
      </c>
      <c r="D102" s="176" t="s">
        <v>330</v>
      </c>
      <c r="E102" s="94">
        <v>5.86</v>
      </c>
      <c r="F102" s="50">
        <v>86</v>
      </c>
      <c r="G102" s="50">
        <v>97.27</v>
      </c>
      <c r="H102" s="51">
        <v>680000</v>
      </c>
      <c r="J102" s="64">
        <f t="shared" si="3"/>
        <v>83.652199999999993</v>
      </c>
      <c r="K102" s="64">
        <v>89.329666666666654</v>
      </c>
      <c r="M102" s="61" t="s">
        <v>393</v>
      </c>
      <c r="P102" s="96"/>
    </row>
    <row r="103" spans="1:253" x14ac:dyDescent="0.2">
      <c r="A103" s="52" t="s">
        <v>209</v>
      </c>
      <c r="B103" s="52">
        <v>2</v>
      </c>
      <c r="C103" s="52" t="s">
        <v>79</v>
      </c>
      <c r="D103" s="180" t="s">
        <v>331</v>
      </c>
      <c r="E103" s="88">
        <v>44.49</v>
      </c>
      <c r="F103" s="112">
        <v>92</v>
      </c>
      <c r="G103" s="89">
        <v>94.35</v>
      </c>
      <c r="H103" s="90">
        <v>1055000</v>
      </c>
      <c r="I103" s="113"/>
      <c r="J103" s="92">
        <f t="shared" si="3"/>
        <v>86.801999999999992</v>
      </c>
      <c r="K103" s="92">
        <v>86.801999999999992</v>
      </c>
      <c r="L103" s="52"/>
      <c r="M103" s="52"/>
      <c r="N103" s="52"/>
      <c r="O103" s="52"/>
      <c r="P103" s="93"/>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row>
    <row r="104" spans="1:253" s="52" customFormat="1" x14ac:dyDescent="0.2">
      <c r="A104" s="61" t="s">
        <v>211</v>
      </c>
      <c r="B104" s="61">
        <v>1</v>
      </c>
      <c r="C104" s="61" t="s">
        <v>520</v>
      </c>
      <c r="D104" s="176" t="s">
        <v>521</v>
      </c>
      <c r="E104" s="62">
        <v>4.5199999999999996</v>
      </c>
      <c r="F104" s="50">
        <v>94</v>
      </c>
      <c r="G104" s="50">
        <v>91.03</v>
      </c>
      <c r="H104" s="51">
        <v>170000</v>
      </c>
      <c r="I104" s="95"/>
      <c r="J104" s="64">
        <f t="shared" si="3"/>
        <v>85.56819999999999</v>
      </c>
      <c r="K104" s="64">
        <v>80.261620000000008</v>
      </c>
      <c r="L104" s="61"/>
      <c r="M104" s="61" t="s">
        <v>210</v>
      </c>
      <c r="N104" s="61" t="s">
        <v>433</v>
      </c>
      <c r="O104" s="61" t="s">
        <v>459</v>
      </c>
      <c r="P104" s="96"/>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c r="EQ104" s="61"/>
      <c r="ER104" s="61"/>
      <c r="ES104" s="61"/>
      <c r="ET104" s="61"/>
      <c r="EU104" s="61"/>
      <c r="EV104" s="61"/>
      <c r="EW104" s="61"/>
      <c r="EX104" s="61"/>
      <c r="EY104" s="61"/>
      <c r="EZ104" s="61"/>
      <c r="FA104" s="61"/>
      <c r="FB104" s="61"/>
      <c r="FC104" s="61"/>
      <c r="FD104" s="61"/>
      <c r="FE104" s="61"/>
      <c r="FF104" s="61"/>
      <c r="FG104" s="61"/>
      <c r="FH104" s="61"/>
      <c r="FI104" s="61"/>
      <c r="FJ104" s="61"/>
      <c r="FK104" s="61"/>
      <c r="FL104" s="61"/>
      <c r="FM104" s="61"/>
      <c r="FN104" s="61"/>
      <c r="FO104" s="61"/>
      <c r="FP104" s="61"/>
      <c r="FQ104" s="61"/>
      <c r="FR104" s="61"/>
      <c r="FS104" s="61"/>
      <c r="FT104" s="61"/>
      <c r="FU104" s="61"/>
      <c r="FV104" s="61"/>
      <c r="FW104" s="61"/>
      <c r="FX104" s="61"/>
      <c r="FY104" s="61"/>
      <c r="FZ104" s="61"/>
      <c r="GA104" s="61"/>
      <c r="GB104" s="61"/>
      <c r="GC104" s="61"/>
      <c r="GD104" s="61"/>
      <c r="GE104" s="61"/>
      <c r="GF104" s="61"/>
      <c r="GG104" s="61"/>
      <c r="GH104" s="61"/>
      <c r="GI104" s="61"/>
      <c r="GJ104" s="61"/>
      <c r="GK104" s="61"/>
      <c r="GL104" s="61"/>
      <c r="GM104" s="61"/>
      <c r="GN104" s="61"/>
      <c r="GO104" s="61"/>
      <c r="GP104" s="61"/>
      <c r="GQ104" s="61"/>
      <c r="GR104" s="61"/>
      <c r="GS104" s="61"/>
      <c r="GT104" s="61"/>
      <c r="GU104" s="61"/>
      <c r="GV104" s="61"/>
      <c r="GW104" s="61"/>
      <c r="GX104" s="61"/>
      <c r="GY104" s="61"/>
      <c r="GZ104" s="61"/>
      <c r="HA104" s="61"/>
      <c r="HB104" s="61"/>
      <c r="HC104" s="61"/>
      <c r="HD104" s="61"/>
      <c r="HE104" s="61"/>
      <c r="HF104" s="61"/>
      <c r="HG104" s="61"/>
      <c r="HH104" s="61"/>
      <c r="HI104" s="61"/>
      <c r="HJ104" s="61"/>
      <c r="HK104" s="61"/>
      <c r="HL104" s="61"/>
      <c r="HM104" s="61"/>
      <c r="HN104" s="61"/>
      <c r="HO104" s="61"/>
      <c r="HP104" s="61"/>
      <c r="HQ104" s="61"/>
      <c r="HR104" s="61"/>
      <c r="HS104" s="61"/>
      <c r="HT104" s="61"/>
      <c r="HU104" s="61"/>
      <c r="HV104" s="61"/>
      <c r="HW104" s="61"/>
      <c r="HX104" s="61"/>
      <c r="HY104" s="61"/>
      <c r="HZ104" s="61"/>
      <c r="IA104" s="61"/>
      <c r="IB104" s="61"/>
      <c r="IC104" s="61"/>
      <c r="ID104" s="61"/>
      <c r="IE104" s="61"/>
      <c r="IF104" s="61"/>
      <c r="IG104" s="61"/>
      <c r="IH104" s="61"/>
      <c r="II104" s="61"/>
      <c r="IJ104" s="61"/>
      <c r="IK104" s="61"/>
      <c r="IL104" s="61"/>
      <c r="IM104" s="61"/>
      <c r="IN104" s="61"/>
      <c r="IO104" s="61"/>
      <c r="IP104" s="61"/>
      <c r="IQ104" s="61"/>
      <c r="IR104" s="61"/>
      <c r="IS104" s="61"/>
    </row>
    <row r="105" spans="1:253" s="74" customFormat="1" x14ac:dyDescent="0.2">
      <c r="A105" s="61" t="s">
        <v>212</v>
      </c>
      <c r="B105" s="61">
        <v>1</v>
      </c>
      <c r="C105" s="61" t="s">
        <v>56</v>
      </c>
      <c r="D105" s="176" t="s">
        <v>332</v>
      </c>
      <c r="E105" s="62">
        <v>10.82</v>
      </c>
      <c r="F105" s="50">
        <v>83</v>
      </c>
      <c r="G105" s="50">
        <v>78.739999999999995</v>
      </c>
      <c r="H105" s="51">
        <v>191000</v>
      </c>
      <c r="I105" s="95"/>
      <c r="J105" s="64">
        <f t="shared" si="3"/>
        <v>65.354199999999992</v>
      </c>
      <c r="K105" s="64">
        <v>73.280699999999996</v>
      </c>
      <c r="L105" s="61"/>
      <c r="M105" s="61" t="s">
        <v>238</v>
      </c>
      <c r="N105" s="61" t="s">
        <v>237</v>
      </c>
      <c r="O105" s="61"/>
      <c r="P105" s="96"/>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c r="EQ105" s="61"/>
      <c r="ER105" s="61"/>
      <c r="ES105" s="61"/>
      <c r="ET105" s="61"/>
      <c r="EU105" s="61"/>
      <c r="EV105" s="61"/>
      <c r="EW105" s="61"/>
      <c r="EX105" s="61"/>
      <c r="EY105" s="61"/>
      <c r="EZ105" s="61"/>
      <c r="FA105" s="61"/>
      <c r="FB105" s="61"/>
      <c r="FC105" s="61"/>
      <c r="FD105" s="61"/>
      <c r="FE105" s="61"/>
      <c r="FF105" s="61"/>
      <c r="FG105" s="61"/>
      <c r="FH105" s="61"/>
      <c r="FI105" s="61"/>
      <c r="FJ105" s="61"/>
      <c r="FK105" s="61"/>
      <c r="FL105" s="61"/>
      <c r="FM105" s="61"/>
      <c r="FN105" s="61"/>
      <c r="FO105" s="61"/>
      <c r="FP105" s="61"/>
      <c r="FQ105" s="61"/>
      <c r="FR105" s="61"/>
      <c r="FS105" s="61"/>
      <c r="FT105" s="61"/>
      <c r="FU105" s="61"/>
      <c r="FV105" s="61"/>
      <c r="FW105" s="61"/>
      <c r="FX105" s="61"/>
      <c r="FY105" s="61"/>
      <c r="FZ105" s="61"/>
      <c r="GA105" s="61"/>
      <c r="GB105" s="61"/>
      <c r="GC105" s="61"/>
      <c r="GD105" s="61"/>
      <c r="GE105" s="61"/>
      <c r="GF105" s="61"/>
      <c r="GG105" s="61"/>
      <c r="GH105" s="61"/>
      <c r="GI105" s="61"/>
      <c r="GJ105" s="61"/>
      <c r="GK105" s="61"/>
      <c r="GL105" s="61"/>
      <c r="GM105" s="61"/>
      <c r="GN105" s="61"/>
      <c r="GO105" s="61"/>
      <c r="GP105" s="61"/>
      <c r="GQ105" s="61"/>
      <c r="GR105" s="61"/>
      <c r="GS105" s="61"/>
      <c r="GT105" s="61"/>
      <c r="GU105" s="61"/>
      <c r="GV105" s="61"/>
      <c r="GW105" s="61"/>
      <c r="GX105" s="61"/>
      <c r="GY105" s="61"/>
      <c r="GZ105" s="61"/>
      <c r="HA105" s="61"/>
      <c r="HB105" s="61"/>
      <c r="HC105" s="61"/>
      <c r="HD105" s="61"/>
      <c r="HE105" s="61"/>
      <c r="HF105" s="61"/>
      <c r="HG105" s="61"/>
      <c r="HH105" s="61"/>
      <c r="HI105" s="61"/>
      <c r="HJ105" s="61"/>
      <c r="HK105" s="61"/>
      <c r="HL105" s="61"/>
      <c r="HM105" s="61"/>
      <c r="HN105" s="61"/>
      <c r="HO105" s="61"/>
      <c r="HP105" s="61"/>
      <c r="HQ105" s="61"/>
      <c r="HR105" s="61"/>
      <c r="HS105" s="61"/>
      <c r="HT105" s="61"/>
      <c r="HU105" s="61"/>
      <c r="HV105" s="61"/>
      <c r="HW105" s="61"/>
      <c r="HX105" s="61"/>
      <c r="HY105" s="61"/>
      <c r="HZ105" s="61"/>
      <c r="IA105" s="61"/>
      <c r="IB105" s="61"/>
      <c r="IC105" s="61"/>
      <c r="ID105" s="61"/>
      <c r="IE105" s="61"/>
      <c r="IF105" s="61"/>
      <c r="IG105" s="61"/>
      <c r="IH105" s="61"/>
      <c r="II105" s="61"/>
      <c r="IJ105" s="61"/>
      <c r="IK105" s="61"/>
      <c r="IL105" s="61"/>
      <c r="IM105" s="61"/>
      <c r="IN105" s="61"/>
      <c r="IO105" s="61"/>
      <c r="IP105" s="61"/>
      <c r="IQ105" s="61"/>
      <c r="IR105" s="61"/>
      <c r="IS105" s="61"/>
    </row>
    <row r="106" spans="1:253" s="52" customFormat="1" x14ac:dyDescent="0.2">
      <c r="A106" s="74" t="s">
        <v>447</v>
      </c>
      <c r="B106" s="74">
        <v>3</v>
      </c>
      <c r="C106" s="74" t="s">
        <v>445</v>
      </c>
      <c r="D106" s="184" t="s">
        <v>446</v>
      </c>
      <c r="E106" s="106">
        <v>90.72</v>
      </c>
      <c r="F106" s="107">
        <v>78</v>
      </c>
      <c r="G106" s="107">
        <v>93</v>
      </c>
      <c r="H106" s="108">
        <v>45000</v>
      </c>
      <c r="I106" s="109"/>
      <c r="J106" s="110">
        <f t="shared" si="3"/>
        <v>72.540000000000006</v>
      </c>
      <c r="K106" s="110">
        <v>70.879300000000001</v>
      </c>
      <c r="L106" s="74"/>
      <c r="M106" s="74"/>
      <c r="N106" s="74"/>
      <c r="O106" s="74"/>
      <c r="P106" s="111"/>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row>
    <row r="107" spans="1:253" x14ac:dyDescent="0.2">
      <c r="A107" s="52" t="s">
        <v>57</v>
      </c>
      <c r="B107" s="52">
        <v>2</v>
      </c>
      <c r="C107" s="52" t="s">
        <v>58</v>
      </c>
      <c r="D107" s="180" t="s">
        <v>333</v>
      </c>
      <c r="E107" s="88">
        <v>56</v>
      </c>
      <c r="F107" s="89">
        <v>71</v>
      </c>
      <c r="G107" s="89">
        <v>99.64</v>
      </c>
      <c r="H107" s="90">
        <v>18300</v>
      </c>
      <c r="I107" s="91"/>
      <c r="J107" s="92">
        <f t="shared" si="3"/>
        <v>70.744399999999999</v>
      </c>
      <c r="K107" s="92">
        <v>70.305700000000002</v>
      </c>
      <c r="L107" s="52"/>
      <c r="M107" s="52"/>
      <c r="N107" s="52"/>
      <c r="O107" s="52"/>
      <c r="P107" s="93"/>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row>
    <row r="108" spans="1:253" s="52" customFormat="1" x14ac:dyDescent="0.2">
      <c r="A108" s="74" t="s">
        <v>213</v>
      </c>
      <c r="B108" s="74">
        <v>3</v>
      </c>
      <c r="C108" s="74" t="s">
        <v>111</v>
      </c>
      <c r="D108" s="184" t="s">
        <v>334</v>
      </c>
      <c r="E108" s="106">
        <v>22.25</v>
      </c>
      <c r="F108" s="107">
        <v>71</v>
      </c>
      <c r="G108" s="107">
        <v>99.83</v>
      </c>
      <c r="H108" s="108">
        <v>25790</v>
      </c>
      <c r="I108" s="109"/>
      <c r="J108" s="110">
        <f t="shared" si="3"/>
        <v>70.879300000000001</v>
      </c>
      <c r="K108" s="110">
        <v>70.879300000000001</v>
      </c>
      <c r="L108" s="74"/>
      <c r="M108" s="74"/>
      <c r="N108" s="74"/>
      <c r="O108" s="74"/>
      <c r="P108" s="111"/>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row>
    <row r="109" spans="1:253" s="74" customFormat="1" x14ac:dyDescent="0.2">
      <c r="A109" s="61" t="s">
        <v>215</v>
      </c>
      <c r="B109" s="61">
        <v>1</v>
      </c>
      <c r="C109" s="61" t="s">
        <v>523</v>
      </c>
      <c r="D109" s="176" t="s">
        <v>522</v>
      </c>
      <c r="E109" s="62">
        <v>2.7</v>
      </c>
      <c r="F109" s="50">
        <v>98</v>
      </c>
      <c r="G109" s="50">
        <v>99.66</v>
      </c>
      <c r="H109" s="51">
        <v>99000</v>
      </c>
      <c r="I109" s="95"/>
      <c r="J109" s="64">
        <f t="shared" si="3"/>
        <v>97.666800000000009</v>
      </c>
      <c r="K109" s="64">
        <v>90.773933333333346</v>
      </c>
      <c r="L109" s="61"/>
      <c r="M109" s="61" t="s">
        <v>214</v>
      </c>
      <c r="N109" s="61" t="s">
        <v>430</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x14ac:dyDescent="0.2">
      <c r="A110" s="52" t="s">
        <v>217</v>
      </c>
      <c r="B110" s="52">
        <v>2</v>
      </c>
      <c r="C110" s="52" t="s">
        <v>59</v>
      </c>
      <c r="D110" s="180" t="s">
        <v>335</v>
      </c>
      <c r="E110" s="88">
        <v>2.4300000000000002</v>
      </c>
      <c r="F110" s="89">
        <v>97</v>
      </c>
      <c r="G110" s="89">
        <v>99.76</v>
      </c>
      <c r="H110" s="90">
        <v>55000</v>
      </c>
      <c r="I110" s="91"/>
      <c r="J110" s="92">
        <f t="shared" si="3"/>
        <v>96.767200000000017</v>
      </c>
      <c r="K110" s="92">
        <v>90.836136363636356</v>
      </c>
      <c r="L110" s="52"/>
      <c r="M110" s="52" t="s">
        <v>216</v>
      </c>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row>
    <row r="111" spans="1:253" x14ac:dyDescent="0.2">
      <c r="A111" s="74" t="s">
        <v>60</v>
      </c>
      <c r="B111" s="74">
        <v>3</v>
      </c>
      <c r="C111" s="74" t="s">
        <v>61</v>
      </c>
      <c r="D111" s="184" t="s">
        <v>336</v>
      </c>
      <c r="E111" s="106">
        <v>17.75</v>
      </c>
      <c r="F111" s="107">
        <v>85</v>
      </c>
      <c r="G111" s="107">
        <v>96.65</v>
      </c>
      <c r="H111" s="108">
        <v>42796</v>
      </c>
      <c r="I111" s="109"/>
      <c r="J111" s="110">
        <f t="shared" si="3"/>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74" customFormat="1" x14ac:dyDescent="0.2">
      <c r="A112" s="61" t="s">
        <v>219</v>
      </c>
      <c r="B112" s="61">
        <v>1</v>
      </c>
      <c r="C112" s="61" t="s">
        <v>62</v>
      </c>
      <c r="D112" s="176" t="s">
        <v>337</v>
      </c>
      <c r="E112" s="94">
        <v>3.78</v>
      </c>
      <c r="F112" s="50">
        <v>94</v>
      </c>
      <c r="G112" s="50">
        <v>98.05</v>
      </c>
      <c r="H112" s="51">
        <v>140000</v>
      </c>
      <c r="I112" s="95"/>
      <c r="J112" s="64">
        <f t="shared" si="3"/>
        <v>92.166999999999987</v>
      </c>
      <c r="K112" s="64">
        <v>84.167500000000004</v>
      </c>
      <c r="L112" s="61"/>
      <c r="M112" s="61" t="s">
        <v>218</v>
      </c>
      <c r="N112" s="61" t="s">
        <v>460</v>
      </c>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c r="IN112" s="61"/>
      <c r="IO112" s="61"/>
      <c r="IP112" s="61"/>
      <c r="IQ112" s="61"/>
      <c r="IR112" s="61"/>
      <c r="IS112" s="61"/>
    </row>
    <row r="113" spans="1:253" s="74" customFormat="1" x14ac:dyDescent="0.2">
      <c r="A113" s="131" t="s">
        <v>410</v>
      </c>
      <c r="B113" s="131">
        <v>3</v>
      </c>
      <c r="C113" s="131" t="s">
        <v>411</v>
      </c>
      <c r="D113" s="188" t="s">
        <v>412</v>
      </c>
      <c r="E113" s="132">
        <v>34.67</v>
      </c>
      <c r="F113" s="133">
        <v>86</v>
      </c>
      <c r="G113" s="133">
        <v>97.16</v>
      </c>
      <c r="H113" s="134">
        <v>54700</v>
      </c>
      <c r="I113" s="135"/>
      <c r="J113" s="136">
        <f t="shared" si="3"/>
        <v>83.557600000000008</v>
      </c>
      <c r="K113" s="136">
        <v>83.56</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c r="GP113" s="61"/>
      <c r="GQ113" s="61"/>
      <c r="GR113" s="61"/>
      <c r="GS113" s="61"/>
      <c r="GT113" s="61"/>
      <c r="GU113" s="61"/>
      <c r="GV113" s="61"/>
      <c r="GW113" s="61"/>
      <c r="GX113" s="61"/>
      <c r="GY113" s="61"/>
      <c r="GZ113" s="61"/>
      <c r="HA113" s="61"/>
      <c r="HB113" s="61"/>
      <c r="HC113" s="61"/>
      <c r="HD113" s="61"/>
      <c r="HE113" s="61"/>
      <c r="HF113" s="61"/>
      <c r="HG113" s="61"/>
      <c r="HH113" s="61"/>
      <c r="HI113" s="61"/>
      <c r="HJ113" s="61"/>
      <c r="HK113" s="61"/>
      <c r="HL113" s="61"/>
      <c r="HM113" s="61"/>
      <c r="HN113" s="61"/>
      <c r="HO113" s="61"/>
      <c r="HP113" s="61"/>
      <c r="HQ113" s="61"/>
      <c r="HR113" s="61"/>
      <c r="HS113" s="61"/>
      <c r="HT113" s="61"/>
      <c r="HU113" s="61"/>
      <c r="HV113" s="61"/>
      <c r="HW113" s="61"/>
      <c r="HX113" s="61"/>
      <c r="HY113" s="61"/>
      <c r="HZ113" s="61"/>
      <c r="IA113" s="61"/>
      <c r="IB113" s="61"/>
      <c r="IC113" s="61"/>
      <c r="ID113" s="61"/>
      <c r="IE113" s="61"/>
      <c r="IF113" s="61"/>
      <c r="IG113" s="61"/>
      <c r="IH113" s="61"/>
      <c r="II113" s="61"/>
      <c r="IJ113" s="61"/>
      <c r="IK113" s="61"/>
      <c r="IL113" s="61"/>
      <c r="IM113" s="61"/>
      <c r="IN113" s="61"/>
      <c r="IO113" s="61"/>
      <c r="IP113" s="61"/>
      <c r="IQ113" s="61"/>
      <c r="IR113" s="61"/>
      <c r="IS113" s="61"/>
    </row>
    <row r="114" spans="1:253" s="145" customFormat="1" x14ac:dyDescent="0.2">
      <c r="A114" s="74" t="s">
        <v>104</v>
      </c>
      <c r="B114" s="74">
        <v>3</v>
      </c>
      <c r="C114" s="74" t="s">
        <v>105</v>
      </c>
      <c r="D114" s="184" t="s">
        <v>338</v>
      </c>
      <c r="E114" s="106">
        <v>10.42</v>
      </c>
      <c r="F114" s="107">
        <v>50</v>
      </c>
      <c r="G114" s="107">
        <v>36.93</v>
      </c>
      <c r="H114" s="129">
        <v>166800</v>
      </c>
      <c r="I114" s="149"/>
      <c r="J114" s="147">
        <f t="shared" si="3"/>
        <v>18.465</v>
      </c>
      <c r="K114" s="147">
        <v>18.465</v>
      </c>
      <c r="P114" s="141"/>
    </row>
    <row r="115" spans="1:253" s="52" customFormat="1" x14ac:dyDescent="0.2">
      <c r="A115" s="74" t="s">
        <v>63</v>
      </c>
      <c r="B115" s="74">
        <v>3</v>
      </c>
      <c r="C115" s="74" t="s">
        <v>64</v>
      </c>
      <c r="D115" s="184" t="s">
        <v>339</v>
      </c>
      <c r="E115" s="106">
        <v>16.100000000000001</v>
      </c>
      <c r="F115" s="107">
        <v>91</v>
      </c>
      <c r="G115" s="107">
        <v>87.2</v>
      </c>
      <c r="H115" s="108">
        <v>35389</v>
      </c>
      <c r="I115" s="109"/>
      <c r="J115" s="110">
        <f t="shared" si="3"/>
        <v>79.352000000000004</v>
      </c>
      <c r="K115" s="110">
        <v>58.318399999999997</v>
      </c>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row>
    <row r="116" spans="1:253" x14ac:dyDescent="0.2">
      <c r="A116" s="74" t="s">
        <v>220</v>
      </c>
      <c r="B116" s="74">
        <v>3</v>
      </c>
      <c r="C116" s="74" t="s">
        <v>65</v>
      </c>
      <c r="D116" s="184" t="s">
        <v>340</v>
      </c>
      <c r="E116" s="106">
        <v>19.100000000000001</v>
      </c>
      <c r="F116" s="107">
        <v>78</v>
      </c>
      <c r="G116" s="107">
        <v>93.06</v>
      </c>
      <c r="H116" s="108">
        <v>64600</v>
      </c>
      <c r="I116" s="109"/>
      <c r="J116" s="110">
        <f t="shared" si="3"/>
        <v>72.586799999999997</v>
      </c>
      <c r="K116" s="110">
        <v>81.655360000000002</v>
      </c>
      <c r="L116" s="74"/>
      <c r="M116" s="74"/>
      <c r="N116" s="74"/>
      <c r="O116" s="74"/>
      <c r="P116" s="111"/>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row>
    <row r="117" spans="1:253" x14ac:dyDescent="0.2">
      <c r="A117" s="150" t="s">
        <v>426</v>
      </c>
      <c r="B117" s="150">
        <v>1</v>
      </c>
      <c r="D117" s="176" t="s">
        <v>427</v>
      </c>
      <c r="E117" s="152">
        <v>2.6</v>
      </c>
      <c r="F117" s="153">
        <v>99</v>
      </c>
      <c r="G117" s="153">
        <v>93.06</v>
      </c>
      <c r="H117" s="154">
        <v>13000</v>
      </c>
      <c r="J117" s="155">
        <f t="shared" si="3"/>
        <v>92.129400000000004</v>
      </c>
      <c r="K117" s="155">
        <v>92.129400000000004</v>
      </c>
      <c r="M117" s="61" t="s">
        <v>425</v>
      </c>
      <c r="P117" s="96"/>
    </row>
    <row r="118" spans="1:253" s="52" customFormat="1" x14ac:dyDescent="0.2">
      <c r="A118" s="52" t="s">
        <v>97</v>
      </c>
      <c r="B118" s="52">
        <v>2</v>
      </c>
      <c r="C118" s="52" t="s">
        <v>66</v>
      </c>
      <c r="D118" s="180" t="s">
        <v>341</v>
      </c>
      <c r="E118" s="88">
        <v>5.3</v>
      </c>
      <c r="F118" s="89">
        <v>90</v>
      </c>
      <c r="G118" s="89">
        <v>99.75</v>
      </c>
      <c r="H118" s="90">
        <v>300000</v>
      </c>
      <c r="I118" s="91"/>
      <c r="J118" s="92">
        <f t="shared" si="3"/>
        <v>89.775000000000006</v>
      </c>
      <c r="K118" s="92">
        <v>90.205500000000001</v>
      </c>
    </row>
    <row r="119" spans="1:253" x14ac:dyDescent="0.2">
      <c r="A119" s="61" t="s">
        <v>222</v>
      </c>
      <c r="B119" s="61">
        <v>1</v>
      </c>
      <c r="C119" s="61" t="s">
        <v>526</v>
      </c>
      <c r="D119" s="176" t="s">
        <v>524</v>
      </c>
      <c r="E119" s="94">
        <v>4.7699999999999996</v>
      </c>
      <c r="F119" s="50">
        <v>95</v>
      </c>
      <c r="G119" s="50">
        <v>98.42</v>
      </c>
      <c r="H119" s="51">
        <v>156000</v>
      </c>
      <c r="J119" s="64">
        <f t="shared" si="3"/>
        <v>93.498999999999995</v>
      </c>
      <c r="K119" s="64">
        <v>93.498999999999995</v>
      </c>
      <c r="M119" s="61" t="s">
        <v>221</v>
      </c>
    </row>
    <row r="120" spans="1:253" x14ac:dyDescent="0.2">
      <c r="A120" s="121" t="s">
        <v>421</v>
      </c>
      <c r="B120" s="121">
        <v>2</v>
      </c>
      <c r="C120" s="121" t="s">
        <v>419</v>
      </c>
      <c r="D120" s="189" t="s">
        <v>420</v>
      </c>
      <c r="E120" s="137">
        <v>40.630000000000003</v>
      </c>
      <c r="F120" s="123">
        <v>24</v>
      </c>
      <c r="G120" s="123">
        <v>96.35</v>
      </c>
      <c r="H120" s="124">
        <v>209000</v>
      </c>
      <c r="I120" s="125"/>
      <c r="J120" s="126">
        <f t="shared" si="3"/>
        <v>23.123999999999995</v>
      </c>
      <c r="K120" s="126">
        <v>23.12</v>
      </c>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c r="AX120" s="121"/>
      <c r="AY120" s="121"/>
      <c r="AZ120" s="121"/>
      <c r="BA120" s="121"/>
      <c r="BB120" s="121"/>
      <c r="BC120" s="121"/>
      <c r="BD120" s="121"/>
      <c r="BE120" s="121"/>
      <c r="BF120" s="121"/>
      <c r="BG120" s="121"/>
      <c r="BH120" s="121"/>
      <c r="BI120" s="121"/>
      <c r="BJ120" s="121"/>
      <c r="BK120" s="121"/>
      <c r="BL120" s="121"/>
      <c r="BM120" s="121"/>
      <c r="BN120" s="121"/>
      <c r="BO120" s="121"/>
      <c r="BP120" s="121"/>
      <c r="BQ120" s="121"/>
      <c r="BR120" s="121"/>
      <c r="BS120" s="121"/>
      <c r="BT120" s="121"/>
      <c r="BU120" s="121"/>
      <c r="BV120" s="121"/>
      <c r="BW120" s="121"/>
      <c r="BX120" s="121"/>
      <c r="BY120" s="121"/>
      <c r="BZ120" s="121"/>
      <c r="CA120" s="121"/>
      <c r="CB120" s="121"/>
      <c r="CC120" s="121"/>
      <c r="CD120" s="121"/>
      <c r="CE120" s="121"/>
      <c r="CF120" s="121"/>
      <c r="CG120" s="121"/>
      <c r="CH120" s="121"/>
      <c r="CI120" s="121"/>
      <c r="CJ120" s="121"/>
      <c r="CK120" s="121"/>
      <c r="CL120" s="121"/>
      <c r="CM120" s="121"/>
      <c r="CN120" s="121"/>
      <c r="CO120" s="121"/>
      <c r="CP120" s="121"/>
      <c r="CQ120" s="121"/>
      <c r="CR120" s="121"/>
      <c r="CS120" s="121"/>
      <c r="CT120" s="121"/>
      <c r="CU120" s="121"/>
      <c r="CV120" s="121"/>
      <c r="CW120" s="121"/>
      <c r="CX120" s="121"/>
      <c r="CY120" s="121"/>
      <c r="CZ120" s="121"/>
      <c r="DA120" s="121"/>
      <c r="DB120" s="121"/>
      <c r="DC120" s="121"/>
      <c r="DD120" s="121"/>
      <c r="DE120" s="121"/>
      <c r="DF120" s="121"/>
      <c r="DG120" s="121"/>
      <c r="DH120" s="121"/>
      <c r="DI120" s="121"/>
      <c r="DJ120" s="121"/>
      <c r="DK120" s="121"/>
      <c r="DL120" s="121"/>
      <c r="DM120" s="121"/>
      <c r="DN120" s="121"/>
      <c r="DO120" s="121"/>
      <c r="DP120" s="121"/>
      <c r="DQ120" s="121"/>
      <c r="DR120" s="121"/>
      <c r="DS120" s="121"/>
      <c r="DT120" s="121"/>
      <c r="DU120" s="121"/>
      <c r="DV120" s="121"/>
      <c r="DW120" s="121"/>
      <c r="DX120" s="121"/>
      <c r="DY120" s="121"/>
      <c r="DZ120" s="121"/>
      <c r="EA120" s="121"/>
      <c r="EB120" s="121"/>
      <c r="EC120" s="121"/>
      <c r="ED120" s="121"/>
      <c r="EE120" s="121"/>
      <c r="EF120" s="121"/>
      <c r="EG120" s="121"/>
      <c r="EH120" s="121"/>
      <c r="EI120" s="121"/>
      <c r="EJ120" s="121"/>
      <c r="EK120" s="121"/>
      <c r="EL120" s="121"/>
      <c r="EM120" s="121"/>
      <c r="EN120" s="121"/>
      <c r="EO120" s="121"/>
      <c r="EP120" s="121"/>
      <c r="EQ120" s="121"/>
      <c r="ER120" s="121"/>
      <c r="ES120" s="121"/>
      <c r="ET120" s="121"/>
      <c r="EU120" s="121"/>
      <c r="EV120" s="121"/>
      <c r="EW120" s="121"/>
      <c r="EX120" s="121"/>
      <c r="EY120" s="121"/>
      <c r="EZ120" s="121"/>
      <c r="FA120" s="121"/>
      <c r="FB120" s="121"/>
      <c r="FC120" s="121"/>
      <c r="FD120" s="121"/>
      <c r="FE120" s="121"/>
      <c r="FF120" s="121"/>
      <c r="FG120" s="121"/>
      <c r="FH120" s="121"/>
      <c r="FI120" s="121"/>
      <c r="FJ120" s="121"/>
      <c r="FK120" s="121"/>
      <c r="FL120" s="121"/>
      <c r="FM120" s="121"/>
      <c r="FN120" s="121"/>
      <c r="FO120" s="121"/>
      <c r="FP120" s="121"/>
      <c r="FQ120" s="121"/>
      <c r="FR120" s="121"/>
      <c r="FS120" s="121"/>
      <c r="FT120" s="121"/>
      <c r="FU120" s="121"/>
      <c r="FV120" s="121"/>
      <c r="FW120" s="121"/>
      <c r="FX120" s="121"/>
      <c r="FY120" s="121"/>
      <c r="FZ120" s="121"/>
      <c r="GA120" s="121"/>
      <c r="GB120" s="121"/>
      <c r="GC120" s="121"/>
      <c r="GD120" s="121"/>
      <c r="GE120" s="121"/>
      <c r="GF120" s="121"/>
      <c r="GG120" s="121"/>
      <c r="GH120" s="121"/>
      <c r="GI120" s="121"/>
      <c r="GJ120" s="121"/>
      <c r="GK120" s="121"/>
      <c r="GL120" s="121"/>
      <c r="GM120" s="121"/>
      <c r="GN120" s="121"/>
      <c r="GO120" s="121"/>
      <c r="GP120" s="121"/>
      <c r="GQ120" s="121"/>
      <c r="GR120" s="121"/>
      <c r="GS120" s="121"/>
      <c r="GT120" s="121"/>
      <c r="GU120" s="121"/>
      <c r="GV120" s="121"/>
      <c r="GW120" s="121"/>
      <c r="GX120" s="121"/>
      <c r="GY120" s="121"/>
      <c r="GZ120" s="121"/>
      <c r="HA120" s="121"/>
      <c r="HB120" s="121"/>
      <c r="HC120" s="121"/>
      <c r="HD120" s="121"/>
      <c r="HE120" s="121"/>
      <c r="HF120" s="121"/>
      <c r="HG120" s="121"/>
      <c r="HH120" s="121"/>
      <c r="HI120" s="121"/>
      <c r="HJ120" s="121"/>
      <c r="HK120" s="121"/>
      <c r="HL120" s="121"/>
      <c r="HM120" s="121"/>
      <c r="HN120" s="121"/>
      <c r="HO120" s="121"/>
      <c r="HP120" s="121"/>
      <c r="HQ120" s="121"/>
      <c r="HR120" s="121"/>
      <c r="HS120" s="121"/>
      <c r="HT120" s="121"/>
      <c r="HU120" s="121"/>
      <c r="HV120" s="121"/>
      <c r="HW120" s="121"/>
      <c r="HX120" s="121"/>
      <c r="HY120" s="121"/>
      <c r="HZ120" s="121"/>
      <c r="IA120" s="121"/>
      <c r="IB120" s="121"/>
      <c r="IC120" s="121"/>
      <c r="ID120" s="121"/>
      <c r="IE120" s="121"/>
      <c r="IF120" s="121"/>
      <c r="IG120" s="121"/>
      <c r="IH120" s="121"/>
      <c r="II120" s="121"/>
      <c r="IJ120" s="121"/>
      <c r="IK120" s="121"/>
      <c r="IL120" s="121"/>
      <c r="IM120" s="121"/>
      <c r="IN120" s="121"/>
      <c r="IO120" s="121"/>
      <c r="IP120" s="121"/>
      <c r="IQ120" s="121"/>
      <c r="IR120" s="121"/>
      <c r="IS120" s="121"/>
    </row>
    <row r="121" spans="1:253" x14ac:dyDescent="0.2">
      <c r="A121" s="52" t="s">
        <v>67</v>
      </c>
      <c r="B121" s="52">
        <v>2</v>
      </c>
      <c r="C121" s="52" t="s">
        <v>68</v>
      </c>
      <c r="D121" s="180" t="s">
        <v>342</v>
      </c>
      <c r="E121" s="88">
        <v>12.96</v>
      </c>
      <c r="F121" s="89">
        <v>91</v>
      </c>
      <c r="G121" s="89">
        <v>98.59</v>
      </c>
      <c r="H121" s="90">
        <v>28242.612752721619</v>
      </c>
      <c r="I121" s="91"/>
      <c r="J121" s="92">
        <f t="shared" si="3"/>
        <v>89.71690000000001</v>
      </c>
      <c r="K121" s="92">
        <v>76.667666666666676</v>
      </c>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c r="IG121" s="52"/>
      <c r="IH121" s="52"/>
      <c r="II121" s="52"/>
      <c r="IJ121" s="52"/>
      <c r="IK121" s="52"/>
      <c r="IL121" s="52"/>
      <c r="IM121" s="52"/>
      <c r="IN121" s="52"/>
      <c r="IO121" s="52"/>
      <c r="IP121" s="52"/>
      <c r="IQ121" s="52"/>
      <c r="IR121" s="52"/>
      <c r="IS121" s="52"/>
    </row>
    <row r="122" spans="1:253" s="74" customFormat="1" x14ac:dyDescent="0.2">
      <c r="A122" s="61" t="s">
        <v>224</v>
      </c>
      <c r="B122" s="61">
        <v>1</v>
      </c>
      <c r="C122" s="61" t="s">
        <v>528</v>
      </c>
      <c r="D122" s="176" t="s">
        <v>527</v>
      </c>
      <c r="E122" s="62">
        <v>3.2</v>
      </c>
      <c r="F122" s="50">
        <v>94</v>
      </c>
      <c r="G122" s="50">
        <v>97.26</v>
      </c>
      <c r="H122" s="51">
        <v>80000</v>
      </c>
      <c r="I122" s="95"/>
      <c r="J122" s="64">
        <f t="shared" si="3"/>
        <v>91.424400000000006</v>
      </c>
      <c r="K122" s="64">
        <v>91.424400000000006</v>
      </c>
      <c r="L122" s="61"/>
      <c r="M122" s="61" t="s">
        <v>223</v>
      </c>
      <c r="N122" s="61"/>
      <c r="O122" s="61"/>
      <c r="P122" s="96"/>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c r="GG122" s="61"/>
      <c r="GH122" s="61"/>
      <c r="GI122" s="61"/>
      <c r="GJ122" s="61"/>
      <c r="GK122" s="61"/>
      <c r="GL122" s="61"/>
      <c r="GM122" s="61"/>
      <c r="GN122" s="61"/>
      <c r="GO122" s="61"/>
      <c r="GP122" s="61"/>
      <c r="GQ122" s="61"/>
      <c r="GR122" s="61"/>
      <c r="GS122" s="61"/>
      <c r="GT122" s="61"/>
      <c r="GU122" s="61"/>
      <c r="GV122" s="61"/>
      <c r="GW122" s="61"/>
      <c r="GX122" s="61"/>
      <c r="GY122" s="61"/>
      <c r="GZ122" s="61"/>
      <c r="HA122" s="61"/>
      <c r="HB122" s="61"/>
      <c r="HC122" s="61"/>
      <c r="HD122" s="61"/>
      <c r="HE122" s="61"/>
      <c r="HF122" s="61"/>
      <c r="HG122" s="61"/>
      <c r="HH122" s="61"/>
      <c r="HI122" s="61"/>
      <c r="HJ122" s="61"/>
      <c r="HK122" s="61"/>
      <c r="HL122" s="61"/>
      <c r="HM122" s="61"/>
      <c r="HN122" s="61"/>
      <c r="HO122" s="61"/>
      <c r="HP122" s="61"/>
      <c r="HQ122" s="61"/>
      <c r="HR122" s="61"/>
      <c r="HS122" s="61"/>
      <c r="HT122" s="61"/>
      <c r="HU122" s="61"/>
      <c r="HV122" s="61"/>
      <c r="HW122" s="61"/>
      <c r="HX122" s="61"/>
      <c r="HY122" s="61"/>
      <c r="HZ122" s="61"/>
      <c r="IA122" s="61"/>
      <c r="IB122" s="61"/>
      <c r="IC122" s="61"/>
      <c r="ID122" s="61"/>
      <c r="IE122" s="61"/>
      <c r="IF122" s="61"/>
      <c r="IG122" s="61"/>
      <c r="IH122" s="61"/>
      <c r="II122" s="61"/>
      <c r="IJ122" s="61"/>
      <c r="IK122" s="61"/>
      <c r="IL122" s="61"/>
      <c r="IM122" s="61"/>
      <c r="IN122" s="61"/>
      <c r="IO122" s="61"/>
      <c r="IP122" s="61"/>
      <c r="IQ122" s="61"/>
      <c r="IR122" s="61"/>
      <c r="IS122" s="61"/>
    </row>
    <row r="123" spans="1:253" x14ac:dyDescent="0.2">
      <c r="A123" s="52" t="s">
        <v>448</v>
      </c>
      <c r="B123" s="52">
        <v>2</v>
      </c>
      <c r="C123" s="52" t="s">
        <v>449</v>
      </c>
      <c r="D123" s="180" t="s">
        <v>450</v>
      </c>
      <c r="E123" s="88">
        <v>42.14</v>
      </c>
      <c r="F123" s="89">
        <v>92</v>
      </c>
      <c r="G123" s="89">
        <v>26</v>
      </c>
      <c r="H123" s="90">
        <v>300000</v>
      </c>
      <c r="I123" s="91"/>
      <c r="J123" s="92">
        <f t="shared" si="3"/>
        <v>23.92</v>
      </c>
      <c r="K123" s="92">
        <v>76.667666666666676</v>
      </c>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row>
    <row r="124" spans="1:253" s="52" customFormat="1" x14ac:dyDescent="0.2">
      <c r="A124" s="61" t="s">
        <v>227</v>
      </c>
      <c r="B124" s="61">
        <v>1</v>
      </c>
      <c r="C124" s="61" t="s">
        <v>525</v>
      </c>
      <c r="D124" s="176" t="s">
        <v>524</v>
      </c>
      <c r="E124" s="62">
        <v>6.23</v>
      </c>
      <c r="F124" s="50">
        <v>90</v>
      </c>
      <c r="G124" s="50">
        <v>97.44</v>
      </c>
      <c r="H124" s="51">
        <v>154000</v>
      </c>
      <c r="I124" s="95"/>
      <c r="J124" s="64">
        <f t="shared" si="3"/>
        <v>87.695999999999998</v>
      </c>
      <c r="K124" s="64">
        <v>86.084999999999994</v>
      </c>
      <c r="L124" s="61"/>
      <c r="M124" s="61" t="s">
        <v>225</v>
      </c>
      <c r="N124" s="61" t="s">
        <v>226</v>
      </c>
      <c r="O124" s="61" t="s">
        <v>444</v>
      </c>
      <c r="P124" s="96"/>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c r="GG124" s="61"/>
      <c r="GH124" s="61"/>
      <c r="GI124" s="61"/>
      <c r="GJ124" s="61"/>
      <c r="GK124" s="61"/>
      <c r="GL124" s="61"/>
      <c r="GM124" s="61"/>
      <c r="GN124" s="61"/>
      <c r="GO124" s="61"/>
      <c r="GP124" s="61"/>
      <c r="GQ124" s="61"/>
      <c r="GR124" s="61"/>
      <c r="GS124" s="61"/>
      <c r="GT124" s="61"/>
      <c r="GU124" s="61"/>
      <c r="GV124" s="61"/>
      <c r="GW124" s="61"/>
      <c r="GX124" s="61"/>
      <c r="GY124" s="61"/>
      <c r="GZ124" s="61"/>
      <c r="HA124" s="61"/>
      <c r="HB124" s="61"/>
      <c r="HC124" s="61"/>
      <c r="HD124" s="61"/>
      <c r="HE124" s="61"/>
      <c r="HF124" s="61"/>
      <c r="HG124" s="61"/>
      <c r="HH124" s="61"/>
      <c r="HI124" s="61"/>
      <c r="HJ124" s="61"/>
      <c r="HK124" s="61"/>
      <c r="HL124" s="61"/>
      <c r="HM124" s="61"/>
      <c r="HN124" s="61"/>
      <c r="HO124" s="61"/>
      <c r="HP124" s="61"/>
      <c r="HQ124" s="61"/>
      <c r="HR124" s="61"/>
      <c r="HS124" s="61"/>
      <c r="HT124" s="61"/>
      <c r="HU124" s="61"/>
      <c r="HV124" s="61"/>
      <c r="HW124" s="61"/>
      <c r="HX124" s="61"/>
      <c r="HY124" s="61"/>
      <c r="HZ124" s="61"/>
      <c r="IA124" s="61"/>
      <c r="IB124" s="61"/>
      <c r="IC124" s="61"/>
      <c r="ID124" s="61"/>
      <c r="IE124" s="61"/>
      <c r="IF124" s="61"/>
      <c r="IG124" s="61"/>
      <c r="IH124" s="61"/>
      <c r="II124" s="61"/>
      <c r="IJ124" s="61"/>
      <c r="IK124" s="61"/>
      <c r="IL124" s="61"/>
      <c r="IM124" s="61"/>
      <c r="IN124" s="61"/>
      <c r="IO124" s="61"/>
      <c r="IP124" s="61"/>
      <c r="IQ124" s="61"/>
      <c r="IR124" s="61"/>
      <c r="IS124" s="61"/>
    </row>
    <row r="125" spans="1:253" s="73" customFormat="1" x14ac:dyDescent="0.2">
      <c r="A125" s="61" t="s">
        <v>228</v>
      </c>
      <c r="B125" s="61">
        <v>1</v>
      </c>
      <c r="C125" s="61" t="s">
        <v>69</v>
      </c>
      <c r="D125" s="176" t="s">
        <v>343</v>
      </c>
      <c r="E125" s="94">
        <v>1.89</v>
      </c>
      <c r="F125" s="50">
        <v>81</v>
      </c>
      <c r="G125" s="50">
        <v>99.84</v>
      </c>
      <c r="H125" s="51">
        <v>1095626</v>
      </c>
      <c r="I125" s="95"/>
      <c r="J125" s="64">
        <f t="shared" si="3"/>
        <v>80.870400000000004</v>
      </c>
      <c r="K125" s="64">
        <v>80.870400000000004</v>
      </c>
      <c r="L125" s="61"/>
      <c r="M125" s="61"/>
      <c r="N125" s="61"/>
      <c r="O125" s="61"/>
      <c r="P125" s="96"/>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c r="GG125" s="61"/>
      <c r="GH125" s="61"/>
      <c r="GI125" s="61"/>
      <c r="GJ125" s="61"/>
      <c r="GK125" s="61"/>
      <c r="GL125" s="61"/>
      <c r="GM125" s="61"/>
      <c r="GN125" s="61"/>
      <c r="GO125" s="61"/>
      <c r="GP125" s="61"/>
      <c r="GQ125" s="61"/>
      <c r="GR125" s="61"/>
      <c r="GS125" s="61"/>
      <c r="GT125" s="61"/>
      <c r="GU125" s="61"/>
      <c r="GV125" s="61"/>
      <c r="GW125" s="61"/>
      <c r="GX125" s="61"/>
      <c r="GY125" s="61"/>
      <c r="GZ125" s="61"/>
      <c r="HA125" s="61"/>
      <c r="HB125" s="61"/>
      <c r="HC125" s="61"/>
      <c r="HD125" s="61"/>
      <c r="HE125" s="61"/>
      <c r="HF125" s="61"/>
      <c r="HG125" s="61"/>
      <c r="HH125" s="61"/>
      <c r="HI125" s="61"/>
      <c r="HJ125" s="61"/>
      <c r="HK125" s="61"/>
      <c r="HL125" s="61"/>
      <c r="HM125" s="61"/>
      <c r="HN125" s="61"/>
      <c r="HO125" s="61"/>
      <c r="HP125" s="61"/>
      <c r="HQ125" s="61"/>
      <c r="HR125" s="61"/>
      <c r="HS125" s="61"/>
      <c r="HT125" s="61"/>
      <c r="HU125" s="61"/>
      <c r="HV125" s="61"/>
      <c r="HW125" s="61"/>
      <c r="HX125" s="61"/>
      <c r="HY125" s="61"/>
      <c r="HZ125" s="61"/>
      <c r="IA125" s="61"/>
      <c r="IB125" s="61"/>
      <c r="IC125" s="61"/>
      <c r="ID125" s="61"/>
      <c r="IE125" s="61"/>
      <c r="IF125" s="61"/>
      <c r="IG125" s="61"/>
      <c r="IH125" s="61"/>
      <c r="II125" s="61"/>
      <c r="IJ125" s="61"/>
      <c r="IK125" s="61"/>
      <c r="IL125" s="61"/>
      <c r="IM125" s="61"/>
      <c r="IN125" s="61"/>
      <c r="IO125" s="61"/>
      <c r="IP125" s="61"/>
      <c r="IQ125" s="61"/>
      <c r="IR125" s="61"/>
      <c r="IS125" s="61"/>
    </row>
    <row r="126" spans="1:253" x14ac:dyDescent="0.2">
      <c r="A126" s="74" t="s">
        <v>229</v>
      </c>
      <c r="B126" s="74">
        <v>3</v>
      </c>
      <c r="C126" s="74" t="s">
        <v>70</v>
      </c>
      <c r="D126" s="184" t="s">
        <v>344</v>
      </c>
      <c r="E126" s="106">
        <v>24.72</v>
      </c>
      <c r="F126" s="107">
        <v>80</v>
      </c>
      <c r="G126" s="107">
        <v>90.16</v>
      </c>
      <c r="H126" s="108">
        <v>59000</v>
      </c>
      <c r="I126" s="109"/>
      <c r="J126" s="110">
        <f t="shared" si="3"/>
        <v>72.127999999999986</v>
      </c>
      <c r="K126" s="110">
        <v>77.380299999999991</v>
      </c>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row>
    <row r="127" spans="1:253" s="52" customFormat="1" x14ac:dyDescent="0.2">
      <c r="A127" s="52" t="s">
        <v>231</v>
      </c>
      <c r="B127" s="52">
        <v>2</v>
      </c>
      <c r="C127" s="52" t="s">
        <v>71</v>
      </c>
      <c r="D127" s="180" t="s">
        <v>345</v>
      </c>
      <c r="E127" s="88">
        <v>61.28</v>
      </c>
      <c r="F127" s="89">
        <v>83</v>
      </c>
      <c r="G127" s="89">
        <v>93.12</v>
      </c>
      <c r="H127" s="90">
        <v>33600</v>
      </c>
      <c r="I127" s="91"/>
      <c r="J127" s="92">
        <f t="shared" si="3"/>
        <v>77.289600000000007</v>
      </c>
      <c r="K127" s="92">
        <v>81.609750000000005</v>
      </c>
      <c r="M127" s="52" t="s">
        <v>230</v>
      </c>
    </row>
    <row r="128" spans="1:253" s="74" customFormat="1" x14ac:dyDescent="0.2">
      <c r="A128" s="73" t="s">
        <v>386</v>
      </c>
      <c r="B128" s="73">
        <v>4</v>
      </c>
      <c r="C128" s="73" t="s">
        <v>387</v>
      </c>
      <c r="D128" s="183" t="s">
        <v>388</v>
      </c>
      <c r="E128" s="98">
        <v>133.16999999999999</v>
      </c>
      <c r="F128" s="99">
        <v>65</v>
      </c>
      <c r="G128" s="99">
        <v>95.46</v>
      </c>
      <c r="H128" s="100">
        <v>485000</v>
      </c>
      <c r="I128" s="101"/>
      <c r="J128" s="102">
        <f t="shared" si="3"/>
        <v>62.048999999999999</v>
      </c>
      <c r="K128" s="102">
        <v>62.05</v>
      </c>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73"/>
      <c r="DI128" s="73"/>
      <c r="DJ128" s="73"/>
      <c r="DK128" s="73"/>
      <c r="DL128" s="73"/>
      <c r="DM128" s="73"/>
      <c r="DN128" s="73"/>
      <c r="DO128" s="73"/>
      <c r="DP128" s="73"/>
      <c r="DQ128" s="73"/>
      <c r="DR128" s="73"/>
      <c r="DS128" s="73"/>
      <c r="DT128" s="73"/>
      <c r="DU128" s="73"/>
      <c r="DV128" s="73"/>
      <c r="DW128" s="73"/>
      <c r="DX128" s="73"/>
      <c r="DY128" s="73"/>
      <c r="DZ128" s="73"/>
      <c r="EA128" s="73"/>
      <c r="EB128" s="73"/>
      <c r="EC128" s="73"/>
      <c r="ED128" s="73"/>
      <c r="EE128" s="73"/>
      <c r="EF128" s="73"/>
      <c r="EG128" s="73"/>
      <c r="EH128" s="73"/>
      <c r="EI128" s="73"/>
      <c r="EJ128" s="73"/>
      <c r="EK128" s="73"/>
      <c r="EL128" s="73"/>
      <c r="EM128" s="73"/>
      <c r="EN128" s="73"/>
      <c r="EO128" s="73"/>
      <c r="EP128" s="73"/>
      <c r="EQ128" s="73"/>
      <c r="ER128" s="73"/>
      <c r="ES128" s="73"/>
      <c r="ET128" s="73"/>
      <c r="EU128" s="73"/>
      <c r="EV128" s="73"/>
      <c r="EW128" s="73"/>
      <c r="EX128" s="73"/>
      <c r="EY128" s="73"/>
      <c r="EZ128" s="73"/>
      <c r="FA128" s="73"/>
      <c r="FB128" s="73"/>
      <c r="FC128" s="73"/>
      <c r="FD128" s="73"/>
      <c r="FE128" s="73"/>
      <c r="FF128" s="73"/>
      <c r="FG128" s="73"/>
      <c r="FH128" s="73"/>
      <c r="FI128" s="73"/>
      <c r="FJ128" s="73"/>
      <c r="FK128" s="73"/>
      <c r="FL128" s="73"/>
      <c r="FM128" s="73"/>
      <c r="FN128" s="73"/>
      <c r="FO128" s="73"/>
      <c r="FP128" s="73"/>
      <c r="FQ128" s="73"/>
      <c r="FR128" s="73"/>
      <c r="FS128" s="73"/>
      <c r="FT128" s="73"/>
      <c r="FU128" s="73"/>
      <c r="FV128" s="73"/>
      <c r="FW128" s="73"/>
      <c r="FX128" s="73"/>
      <c r="FY128" s="73"/>
      <c r="FZ128" s="73"/>
      <c r="GA128" s="73"/>
      <c r="GB128" s="73"/>
      <c r="GC128" s="73"/>
      <c r="GD128" s="73"/>
      <c r="GE128" s="73"/>
      <c r="GF128" s="73"/>
      <c r="GG128" s="73"/>
      <c r="GH128" s="73"/>
      <c r="GI128" s="73"/>
      <c r="GJ128" s="73"/>
      <c r="GK128" s="73"/>
      <c r="GL128" s="73"/>
      <c r="GM128" s="73"/>
      <c r="GN128" s="73"/>
      <c r="GO128" s="73"/>
      <c r="GP128" s="73"/>
      <c r="GQ128" s="73"/>
      <c r="GR128" s="73"/>
      <c r="GS128" s="73"/>
      <c r="GT128" s="73"/>
      <c r="GU128" s="73"/>
      <c r="GV128" s="73"/>
      <c r="GW128" s="73"/>
      <c r="GX128" s="73"/>
      <c r="GY128" s="73"/>
      <c r="GZ128" s="73"/>
      <c r="HA128" s="73"/>
      <c r="HB128" s="73"/>
      <c r="HC128" s="73"/>
      <c r="HD128" s="73"/>
      <c r="HE128" s="73"/>
      <c r="HF128" s="73"/>
      <c r="HG128" s="73"/>
      <c r="HH128" s="73"/>
      <c r="HI128" s="73"/>
      <c r="HJ128" s="73"/>
      <c r="HK128" s="73"/>
      <c r="HL128" s="73"/>
      <c r="HM128" s="73"/>
      <c r="HN128" s="73"/>
      <c r="HO128" s="73"/>
      <c r="HP128" s="73"/>
      <c r="HQ128" s="73"/>
      <c r="HR128" s="73"/>
      <c r="HS128" s="73"/>
      <c r="HT128" s="73"/>
      <c r="HU128" s="73"/>
      <c r="HV128" s="73"/>
      <c r="HW128" s="73"/>
      <c r="HX128" s="73"/>
      <c r="HY128" s="73"/>
      <c r="HZ128" s="73"/>
      <c r="IA128" s="73"/>
      <c r="IB128" s="73"/>
      <c r="IC128" s="73"/>
      <c r="ID128" s="73"/>
      <c r="IE128" s="73"/>
      <c r="IF128" s="73"/>
      <c r="IG128" s="73"/>
      <c r="IH128" s="73"/>
      <c r="II128" s="73"/>
      <c r="IJ128" s="73"/>
      <c r="IK128" s="73"/>
      <c r="IL128" s="73"/>
      <c r="IM128" s="73"/>
      <c r="IN128" s="73"/>
      <c r="IO128" s="73"/>
      <c r="IP128" s="73"/>
      <c r="IQ128" s="73"/>
      <c r="IR128" s="73"/>
      <c r="IS128" s="73"/>
    </row>
    <row r="129" spans="1:253" s="74" customFormat="1" x14ac:dyDescent="0.2">
      <c r="A129" s="61" t="s">
        <v>233</v>
      </c>
      <c r="B129" s="61">
        <v>1</v>
      </c>
      <c r="C129" s="61" t="s">
        <v>72</v>
      </c>
      <c r="D129" s="176" t="s">
        <v>529</v>
      </c>
      <c r="E129" s="62">
        <v>3.9</v>
      </c>
      <c r="F129" s="50">
        <v>89</v>
      </c>
      <c r="G129" s="50">
        <v>94.76</v>
      </c>
      <c r="H129" s="51">
        <v>105000</v>
      </c>
      <c r="I129" s="95"/>
      <c r="J129" s="64">
        <f t="shared" si="3"/>
        <v>84.336400000000012</v>
      </c>
      <c r="K129" s="64">
        <v>86.908300000000011</v>
      </c>
      <c r="L129" s="61"/>
      <c r="M129" s="61" t="s">
        <v>232</v>
      </c>
      <c r="N129" s="61" t="s">
        <v>461</v>
      </c>
      <c r="O129" s="61"/>
      <c r="P129" s="96"/>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52" customFormat="1" x14ac:dyDescent="0.2">
      <c r="A130" s="52" t="s">
        <v>234</v>
      </c>
      <c r="B130" s="52">
        <v>2</v>
      </c>
      <c r="C130" s="52" t="s">
        <v>73</v>
      </c>
      <c r="D130" s="180" t="s">
        <v>346</v>
      </c>
      <c r="E130" s="88">
        <v>25.05</v>
      </c>
      <c r="F130" s="89">
        <v>90</v>
      </c>
      <c r="G130" s="89">
        <v>92.63</v>
      </c>
      <c r="H130" s="90">
        <v>3300000</v>
      </c>
      <c r="I130" s="91"/>
      <c r="J130" s="92">
        <f t="shared" si="3"/>
        <v>83.36699999999999</v>
      </c>
      <c r="K130" s="92">
        <v>89.664299999999997</v>
      </c>
      <c r="M130" s="52" t="s">
        <v>431</v>
      </c>
      <c r="P130" s="93"/>
    </row>
    <row r="131" spans="1:253" x14ac:dyDescent="0.2">
      <c r="A131" s="74" t="s">
        <v>235</v>
      </c>
      <c r="B131" s="74">
        <v>3</v>
      </c>
      <c r="C131" s="74" t="s">
        <v>74</v>
      </c>
      <c r="D131" s="184" t="s">
        <v>347</v>
      </c>
      <c r="E131" s="106">
        <v>12.33</v>
      </c>
      <c r="F131" s="107">
        <v>70</v>
      </c>
      <c r="G131" s="107">
        <v>42.8</v>
      </c>
      <c r="H131" s="108">
        <v>400000</v>
      </c>
      <c r="I131" s="109"/>
      <c r="J131" s="110">
        <f t="shared" si="3"/>
        <v>29.96</v>
      </c>
      <c r="K131" s="110">
        <v>29.96</v>
      </c>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row>
    <row r="132" spans="1:253" s="52" customFormat="1" x14ac:dyDescent="0.2">
      <c r="A132" s="52" t="s">
        <v>489</v>
      </c>
      <c r="B132" s="52">
        <v>2</v>
      </c>
      <c r="C132" s="52" t="s">
        <v>490</v>
      </c>
      <c r="D132" s="180" t="s">
        <v>491</v>
      </c>
      <c r="E132" s="88">
        <v>50</v>
      </c>
      <c r="F132" s="89">
        <v>90</v>
      </c>
      <c r="G132" s="89">
        <v>92.63</v>
      </c>
      <c r="H132" s="90">
        <v>55200</v>
      </c>
      <c r="I132" s="91"/>
      <c r="J132" s="92">
        <f t="shared" si="3"/>
        <v>83.36699999999999</v>
      </c>
      <c r="K132" s="92">
        <v>89.664299999999997</v>
      </c>
      <c r="P132" s="93"/>
    </row>
    <row r="133" spans="1:253" x14ac:dyDescent="0.2">
      <c r="A133" s="74" t="s">
        <v>236</v>
      </c>
      <c r="B133" s="74">
        <v>3</v>
      </c>
      <c r="C133" s="74" t="s">
        <v>106</v>
      </c>
      <c r="D133" s="184" t="s">
        <v>348</v>
      </c>
      <c r="E133" s="106">
        <v>13.35</v>
      </c>
      <c r="F133" s="107">
        <v>49</v>
      </c>
      <c r="G133" s="107">
        <v>71.73</v>
      </c>
      <c r="H133" s="108">
        <v>56700</v>
      </c>
      <c r="I133" s="109"/>
      <c r="J133" s="110">
        <f t="shared" si="3"/>
        <v>35.1477</v>
      </c>
      <c r="K133" s="110">
        <v>29.37585</v>
      </c>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row>
    <row r="134" spans="1:253" x14ac:dyDescent="0.2">
      <c r="A134" s="74" t="s">
        <v>492</v>
      </c>
      <c r="B134" s="74">
        <v>3</v>
      </c>
      <c r="C134" s="74" t="s">
        <v>493</v>
      </c>
      <c r="D134" s="184" t="s">
        <v>494</v>
      </c>
      <c r="E134" s="106">
        <v>10.130000000000001</v>
      </c>
      <c r="F134" s="107">
        <v>84</v>
      </c>
      <c r="G134" s="107">
        <v>97</v>
      </c>
      <c r="H134" s="108">
        <v>45300</v>
      </c>
      <c r="I134" s="109"/>
      <c r="J134" s="110">
        <f t="shared" si="3"/>
        <v>81.48</v>
      </c>
      <c r="K134" s="110">
        <v>81.48</v>
      </c>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row>
    <row r="135" spans="1:253" x14ac:dyDescent="0.2">
      <c r="A135" s="52" t="s">
        <v>545</v>
      </c>
      <c r="B135" s="52">
        <v>2</v>
      </c>
      <c r="C135" s="52" t="s">
        <v>546</v>
      </c>
      <c r="D135" s="180" t="s">
        <v>547</v>
      </c>
      <c r="E135" s="88">
        <v>46</v>
      </c>
      <c r="F135" s="89">
        <v>90</v>
      </c>
      <c r="G135" s="89">
        <v>99.39</v>
      </c>
      <c r="H135" s="90">
        <v>85000</v>
      </c>
      <c r="I135" s="91"/>
      <c r="J135" s="92">
        <f t="shared" si="3"/>
        <v>89.451000000000008</v>
      </c>
      <c r="K135" s="92">
        <v>89.614733333333334</v>
      </c>
      <c r="L135" s="52"/>
      <c r="M135" s="52"/>
      <c r="N135" s="52"/>
      <c r="O135" s="52"/>
      <c r="P135" s="93"/>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row>
    <row r="136" spans="1:253" x14ac:dyDescent="0.2">
      <c r="A136" s="52" t="s">
        <v>82</v>
      </c>
      <c r="B136" s="52">
        <v>2</v>
      </c>
      <c r="C136" s="52" t="s">
        <v>83</v>
      </c>
      <c r="D136" s="180" t="s">
        <v>349</v>
      </c>
      <c r="E136" s="88">
        <v>2.4300000000000002</v>
      </c>
      <c r="F136" s="89">
        <v>88</v>
      </c>
      <c r="G136" s="89">
        <v>99.46</v>
      </c>
      <c r="H136" s="90">
        <v>260000</v>
      </c>
      <c r="I136" s="91"/>
      <c r="J136" s="92">
        <f t="shared" si="3"/>
        <v>87.524799999999999</v>
      </c>
      <c r="K136" s="92">
        <v>89.614733333333334</v>
      </c>
      <c r="L136" s="52"/>
      <c r="M136" s="52"/>
      <c r="N136" s="52"/>
      <c r="O136" s="52"/>
      <c r="P136" s="93"/>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row>
    <row r="138" spans="1:253" x14ac:dyDescent="0.2">
      <c r="C138" s="130"/>
      <c r="D138" s="190"/>
    </row>
  </sheetData>
  <sortState ref="A5:IS136">
    <sortCondition ref="A5:A136"/>
  </sortState>
  <phoneticPr fontId="0" type="noConversion"/>
  <conditionalFormatting sqref="C1:C11 C13:C134 C136:C1048576">
    <cfRule type="duplicateValues" dxfId="2" priority="3" stopIfTrue="1"/>
  </conditionalFormatting>
  <conditionalFormatting sqref="C12">
    <cfRule type="duplicateValues" dxfId="1" priority="2" stopIfTrue="1"/>
  </conditionalFormatting>
  <conditionalFormatting sqref="C135">
    <cfRule type="duplicateValues" dxfId="0"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40" sqref="D40"/>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19" t="s">
        <v>261</v>
      </c>
      <c r="E1" s="219"/>
      <c r="F1" s="219"/>
      <c r="G1" s="219"/>
      <c r="H1" s="219"/>
      <c r="I1" s="219"/>
      <c r="J1" s="219"/>
      <c r="K1" s="9"/>
      <c r="L1" s="9"/>
      <c r="M1" s="8"/>
      <c r="N1" s="8"/>
      <c r="O1" s="8"/>
      <c r="P1" s="8"/>
      <c r="Q1" s="8"/>
      <c r="R1" s="8"/>
      <c r="S1" s="8"/>
      <c r="T1" s="8"/>
    </row>
    <row r="2" spans="1:20" x14ac:dyDescent="0.2">
      <c r="A2" s="7" t="s">
        <v>266</v>
      </c>
      <c r="D2" s="10" t="s">
        <v>262</v>
      </c>
      <c r="E2" s="10"/>
      <c r="F2" s="10"/>
      <c r="G2" s="10" t="s">
        <v>263</v>
      </c>
      <c r="H2" s="10" t="s">
        <v>264</v>
      </c>
      <c r="I2" s="10"/>
      <c r="J2" s="10" t="s">
        <v>265</v>
      </c>
      <c r="K2" s="10"/>
      <c r="L2" s="10"/>
      <c r="M2" s="10" t="s">
        <v>268</v>
      </c>
      <c r="N2" s="11"/>
      <c r="O2" s="11"/>
      <c r="P2" s="11"/>
      <c r="Q2" s="11"/>
      <c r="R2" s="11"/>
      <c r="S2" s="11"/>
      <c r="T2" s="9"/>
    </row>
    <row r="3" spans="1:20" x14ac:dyDescent="0.2">
      <c r="A3" s="7" t="s">
        <v>353</v>
      </c>
      <c r="D3" s="10" t="s">
        <v>353</v>
      </c>
      <c r="E3" s="10"/>
      <c r="F3" s="10"/>
      <c r="G3" s="10" t="s">
        <v>353</v>
      </c>
      <c r="H3" s="10"/>
      <c r="I3" s="10"/>
      <c r="J3" s="10" t="s">
        <v>353</v>
      </c>
      <c r="K3" s="10"/>
      <c r="L3" s="10"/>
      <c r="M3" s="10" t="s">
        <v>353</v>
      </c>
      <c r="N3" s="11"/>
      <c r="O3" s="11"/>
      <c r="P3" s="11"/>
      <c r="Q3" s="11"/>
      <c r="R3" s="11"/>
      <c r="S3" s="11"/>
      <c r="T3" s="9"/>
    </row>
    <row r="4" spans="1:20" x14ac:dyDescent="0.2">
      <c r="A4" s="14" t="s">
        <v>267</v>
      </c>
      <c r="B4" s="14"/>
      <c r="C4" s="14"/>
      <c r="D4" s="14" t="s">
        <v>267</v>
      </c>
      <c r="E4" s="14"/>
      <c r="F4" s="14"/>
      <c r="G4" s="14" t="s">
        <v>267</v>
      </c>
      <c r="H4" s="14"/>
      <c r="I4" s="14"/>
      <c r="J4" s="14" t="s">
        <v>267</v>
      </c>
      <c r="K4" s="14"/>
      <c r="L4" s="14"/>
      <c r="M4" s="14" t="s">
        <v>267</v>
      </c>
      <c r="N4" s="14"/>
      <c r="O4" s="9" t="s">
        <v>264</v>
      </c>
      <c r="P4" s="9"/>
      <c r="Q4" s="9"/>
      <c r="R4" s="9"/>
      <c r="S4" s="9"/>
      <c r="T4" s="9"/>
    </row>
    <row r="5" spans="1:20" x14ac:dyDescent="0.2">
      <c r="A5" s="14" t="s">
        <v>141</v>
      </c>
      <c r="B5" s="14"/>
      <c r="C5" s="14"/>
      <c r="D5" s="15" t="s">
        <v>135</v>
      </c>
      <c r="E5" s="14"/>
      <c r="F5" s="14"/>
      <c r="G5" s="15" t="s">
        <v>135</v>
      </c>
      <c r="H5" s="14"/>
      <c r="I5" s="14"/>
      <c r="J5" s="15" t="s">
        <v>135</v>
      </c>
      <c r="K5" s="14"/>
      <c r="L5" s="14"/>
      <c r="M5" s="15" t="s">
        <v>135</v>
      </c>
      <c r="N5" s="14"/>
      <c r="O5" s="9"/>
      <c r="P5" s="12"/>
      <c r="Q5" s="9"/>
      <c r="R5" s="9"/>
      <c r="S5" s="12"/>
      <c r="T5" s="9"/>
    </row>
    <row r="6" spans="1:20" x14ac:dyDescent="0.2">
      <c r="A6" s="14" t="s">
        <v>211</v>
      </c>
      <c r="B6" s="14"/>
      <c r="C6" s="14"/>
      <c r="D6" s="15" t="s">
        <v>19</v>
      </c>
      <c r="E6" s="14"/>
      <c r="F6" s="14"/>
      <c r="G6" s="15" t="s">
        <v>19</v>
      </c>
      <c r="H6" s="14"/>
      <c r="I6" s="14"/>
      <c r="J6" s="15" t="s">
        <v>136</v>
      </c>
      <c r="K6" s="14"/>
      <c r="L6" s="14"/>
      <c r="M6" s="15" t="s">
        <v>140</v>
      </c>
      <c r="N6" s="14"/>
      <c r="O6" s="9"/>
      <c r="P6" s="12"/>
      <c r="Q6" s="9"/>
      <c r="R6" s="9"/>
      <c r="S6" s="12"/>
      <c r="T6" s="9"/>
    </row>
    <row r="7" spans="1:20" x14ac:dyDescent="0.2">
      <c r="A7" s="14"/>
      <c r="B7" s="14"/>
      <c r="C7" s="14"/>
      <c r="D7" s="15" t="s">
        <v>242</v>
      </c>
      <c r="E7" s="14"/>
      <c r="F7" s="14"/>
      <c r="G7" s="15" t="s">
        <v>140</v>
      </c>
      <c r="H7" s="14"/>
      <c r="I7" s="14"/>
      <c r="J7" s="15" t="s">
        <v>19</v>
      </c>
      <c r="K7" s="14"/>
      <c r="L7" s="14"/>
      <c r="M7" s="15" t="s">
        <v>242</v>
      </c>
      <c r="N7" s="14"/>
      <c r="O7" s="9"/>
      <c r="P7" s="12"/>
      <c r="Q7" s="9"/>
      <c r="R7" s="9"/>
      <c r="S7" s="12"/>
      <c r="T7" s="9"/>
    </row>
    <row r="8" spans="1:20" x14ac:dyDescent="0.2">
      <c r="A8" s="36" t="s">
        <v>354</v>
      </c>
      <c r="B8" s="14"/>
      <c r="C8" s="14"/>
      <c r="D8" s="14" t="s">
        <v>141</v>
      </c>
      <c r="E8" s="14"/>
      <c r="F8" s="14"/>
      <c r="G8" s="15" t="s">
        <v>242</v>
      </c>
      <c r="H8" s="14"/>
      <c r="I8" s="14"/>
      <c r="J8" s="15" t="s">
        <v>140</v>
      </c>
      <c r="K8" s="14"/>
      <c r="L8" s="14"/>
      <c r="M8" s="14" t="s">
        <v>141</v>
      </c>
      <c r="N8" s="14"/>
      <c r="O8" s="9"/>
      <c r="P8" s="12"/>
      <c r="Q8" s="9"/>
      <c r="R8" s="9"/>
      <c r="S8" s="12"/>
      <c r="T8" s="9"/>
    </row>
    <row r="9" spans="1:20" x14ac:dyDescent="0.2">
      <c r="A9" s="14" t="s">
        <v>172</v>
      </c>
      <c r="B9" s="14"/>
      <c r="C9" s="14"/>
      <c r="D9" s="15" t="s">
        <v>145</v>
      </c>
      <c r="E9" s="14"/>
      <c r="F9" s="14"/>
      <c r="G9" s="14" t="s">
        <v>141</v>
      </c>
      <c r="H9" s="14"/>
      <c r="I9" s="14"/>
      <c r="J9" s="15" t="s">
        <v>242</v>
      </c>
      <c r="K9" s="14"/>
      <c r="L9" s="14"/>
      <c r="M9" s="15" t="s">
        <v>143</v>
      </c>
      <c r="N9" s="14"/>
      <c r="O9" s="9"/>
      <c r="P9" s="12"/>
      <c r="Q9" s="9"/>
      <c r="R9" s="9"/>
      <c r="S9" s="12"/>
      <c r="T9" s="9"/>
    </row>
    <row r="10" spans="1:20" x14ac:dyDescent="0.2">
      <c r="A10" s="14" t="s">
        <v>173</v>
      </c>
      <c r="B10" s="14"/>
      <c r="C10" s="14"/>
      <c r="D10" s="15" t="s">
        <v>148</v>
      </c>
      <c r="E10" s="14"/>
      <c r="F10" s="14"/>
      <c r="G10" s="15" t="s">
        <v>143</v>
      </c>
      <c r="H10" s="14"/>
      <c r="I10" s="14"/>
      <c r="J10" s="14" t="s">
        <v>141</v>
      </c>
      <c r="K10" s="14"/>
      <c r="L10" s="14"/>
      <c r="M10" s="15" t="s">
        <v>145</v>
      </c>
      <c r="N10" s="14"/>
      <c r="O10" s="9"/>
      <c r="P10" s="12"/>
      <c r="Q10" s="9"/>
      <c r="R10" s="9"/>
      <c r="S10" s="12"/>
      <c r="T10" s="9"/>
    </row>
    <row r="11" spans="1:20" x14ac:dyDescent="0.2">
      <c r="A11" s="14" t="s">
        <v>178</v>
      </c>
      <c r="B11" s="14"/>
      <c r="C11" s="14"/>
      <c r="D11" s="15" t="s">
        <v>175</v>
      </c>
      <c r="E11" s="14"/>
      <c r="F11" s="14"/>
      <c r="G11" s="15" t="s">
        <v>145</v>
      </c>
      <c r="H11" s="14"/>
      <c r="I11" s="14"/>
      <c r="J11" s="15" t="s">
        <v>143</v>
      </c>
      <c r="K11" s="14"/>
      <c r="L11" s="14"/>
      <c r="M11" s="15" t="s">
        <v>148</v>
      </c>
      <c r="N11" s="14"/>
      <c r="O11" s="9"/>
      <c r="P11" s="12"/>
      <c r="Q11" s="9"/>
      <c r="R11" s="9"/>
      <c r="S11" s="12"/>
      <c r="T11" s="9"/>
    </row>
    <row r="12" spans="1:20" x14ac:dyDescent="0.2">
      <c r="A12" s="18" t="s">
        <v>32</v>
      </c>
      <c r="B12" s="14"/>
      <c r="C12" s="14"/>
      <c r="D12" s="18" t="s">
        <v>177</v>
      </c>
      <c r="E12" s="14"/>
      <c r="F12" s="14"/>
      <c r="G12" s="15" t="s">
        <v>148</v>
      </c>
      <c r="H12" s="14"/>
      <c r="I12" s="14"/>
      <c r="J12" s="15" t="s">
        <v>145</v>
      </c>
      <c r="K12" s="14"/>
      <c r="L12" s="14"/>
      <c r="M12" s="15" t="s">
        <v>269</v>
      </c>
      <c r="N12" s="14"/>
      <c r="O12" s="9"/>
      <c r="P12" s="12"/>
      <c r="Q12" s="9"/>
      <c r="R12" s="9"/>
      <c r="S12" s="12"/>
      <c r="T12" s="9"/>
    </row>
    <row r="13" spans="1:20" x14ac:dyDescent="0.2">
      <c r="A13" s="14" t="s">
        <v>191</v>
      </c>
      <c r="B13" s="14"/>
      <c r="C13" s="14"/>
      <c r="D13" s="15" t="s">
        <v>183</v>
      </c>
      <c r="E13" s="14"/>
      <c r="F13" s="14"/>
      <c r="G13" s="15" t="s">
        <v>269</v>
      </c>
      <c r="H13" s="14"/>
      <c r="I13" s="14"/>
      <c r="J13" s="15" t="s">
        <v>148</v>
      </c>
      <c r="K13" s="14"/>
      <c r="L13" s="14"/>
      <c r="M13" s="18" t="s">
        <v>177</v>
      </c>
      <c r="N13" s="14"/>
      <c r="O13" s="9"/>
      <c r="P13" s="12"/>
      <c r="Q13" s="9"/>
      <c r="R13" s="9"/>
      <c r="S13" s="12"/>
      <c r="T13" s="9"/>
    </row>
    <row r="14" spans="1:20" x14ac:dyDescent="0.2">
      <c r="A14" s="14" t="s">
        <v>76</v>
      </c>
      <c r="B14" s="14"/>
      <c r="C14" s="14"/>
      <c r="D14" s="15" t="s">
        <v>89</v>
      </c>
      <c r="E14" s="14"/>
      <c r="F14" s="14"/>
      <c r="G14" s="15" t="s">
        <v>175</v>
      </c>
      <c r="H14" s="14"/>
      <c r="I14" s="14"/>
      <c r="J14" s="15" t="s">
        <v>269</v>
      </c>
      <c r="K14" s="14"/>
      <c r="L14" s="14"/>
      <c r="M14" s="15" t="s">
        <v>180</v>
      </c>
      <c r="N14" s="14"/>
      <c r="O14" s="9"/>
      <c r="P14" s="12"/>
      <c r="Q14" s="9"/>
      <c r="R14" s="9"/>
      <c r="S14" s="12"/>
      <c r="T14" s="9"/>
    </row>
    <row r="15" spans="1:20" x14ac:dyDescent="0.2">
      <c r="A15" s="14" t="s">
        <v>104</v>
      </c>
      <c r="B15" s="14"/>
      <c r="C15" s="14"/>
      <c r="D15" s="15" t="s">
        <v>270</v>
      </c>
      <c r="E15" s="14"/>
      <c r="F15" s="14"/>
      <c r="G15" s="18" t="s">
        <v>177</v>
      </c>
      <c r="H15" s="14"/>
      <c r="I15" s="14"/>
      <c r="J15" s="15" t="s">
        <v>175</v>
      </c>
      <c r="K15" s="14"/>
      <c r="L15" s="14"/>
      <c r="M15" s="15" t="s">
        <v>303</v>
      </c>
      <c r="N15" s="14"/>
      <c r="O15" s="9"/>
      <c r="P15" s="12"/>
      <c r="Q15" s="9"/>
      <c r="R15" s="9"/>
      <c r="S15" s="12"/>
      <c r="T15" s="9"/>
    </row>
    <row r="16" spans="1:20" x14ac:dyDescent="0.2">
      <c r="A16" s="14"/>
      <c r="B16" s="14"/>
      <c r="C16" s="14"/>
      <c r="D16" s="15" t="s">
        <v>190</v>
      </c>
      <c r="E16" s="14"/>
      <c r="F16" s="14"/>
      <c r="G16" s="18" t="s">
        <v>303</v>
      </c>
      <c r="H16" s="14"/>
      <c r="I16" s="14"/>
      <c r="J16" s="18" t="s">
        <v>177</v>
      </c>
      <c r="K16" s="14"/>
      <c r="L16" s="14"/>
      <c r="M16" s="15" t="s">
        <v>182</v>
      </c>
      <c r="N16" s="14"/>
      <c r="O16" s="9"/>
      <c r="P16" s="12"/>
      <c r="Q16" s="9"/>
      <c r="R16" s="9"/>
      <c r="S16" s="12"/>
      <c r="T16" s="9"/>
    </row>
    <row r="17" spans="1:20" x14ac:dyDescent="0.2">
      <c r="A17" s="14"/>
      <c r="B17" s="14"/>
      <c r="C17" s="14"/>
      <c r="D17" s="16" t="s">
        <v>87</v>
      </c>
      <c r="E17" s="14"/>
      <c r="F17" s="14"/>
      <c r="G17" s="15" t="s">
        <v>182</v>
      </c>
      <c r="H17" s="14"/>
      <c r="I17" s="14"/>
      <c r="J17" s="15" t="s">
        <v>180</v>
      </c>
      <c r="K17" s="14"/>
      <c r="L17" s="14"/>
      <c r="M17" s="15" t="s">
        <v>183</v>
      </c>
      <c r="N17" s="14"/>
      <c r="O17" s="9"/>
      <c r="P17" s="12"/>
      <c r="Q17" s="9"/>
      <c r="R17" s="9"/>
      <c r="S17" s="12"/>
      <c r="T17" s="9"/>
    </row>
    <row r="18" spans="1:20" x14ac:dyDescent="0.2">
      <c r="A18" s="14"/>
      <c r="B18" s="14"/>
      <c r="C18" s="14"/>
      <c r="D18" s="16" t="s">
        <v>93</v>
      </c>
      <c r="E18" s="14"/>
      <c r="F18" s="14"/>
      <c r="G18" s="15" t="s">
        <v>183</v>
      </c>
      <c r="H18" s="14"/>
      <c r="I18" s="14"/>
      <c r="J18" s="15" t="s">
        <v>303</v>
      </c>
      <c r="K18" s="14"/>
      <c r="L18" s="14"/>
      <c r="M18" s="15" t="s">
        <v>89</v>
      </c>
      <c r="N18" s="14"/>
      <c r="O18" s="9"/>
      <c r="P18" s="12"/>
      <c r="Q18" s="9"/>
      <c r="R18" s="9"/>
      <c r="S18" s="12"/>
      <c r="T18" s="9"/>
    </row>
    <row r="19" spans="1:20" x14ac:dyDescent="0.2">
      <c r="A19" s="14"/>
      <c r="B19" s="14"/>
      <c r="C19" s="14"/>
      <c r="D19" s="16" t="s">
        <v>206</v>
      </c>
      <c r="E19" s="14"/>
      <c r="F19" s="14"/>
      <c r="G19" s="15" t="s">
        <v>89</v>
      </c>
      <c r="H19" s="14"/>
      <c r="I19" s="14"/>
      <c r="J19" s="15" t="s">
        <v>182</v>
      </c>
      <c r="K19" s="14"/>
      <c r="L19" s="14"/>
      <c r="M19" s="15" t="s">
        <v>184</v>
      </c>
      <c r="N19" s="14"/>
      <c r="O19" s="9"/>
      <c r="P19" s="12"/>
      <c r="Q19" s="9"/>
      <c r="R19" s="9"/>
      <c r="S19" s="12"/>
      <c r="T19" s="9"/>
    </row>
    <row r="20" spans="1:20" x14ac:dyDescent="0.2">
      <c r="A20" s="14"/>
      <c r="B20" s="14"/>
      <c r="C20" s="14"/>
      <c r="D20" s="14" t="s">
        <v>211</v>
      </c>
      <c r="E20" s="14"/>
      <c r="F20" s="14"/>
      <c r="G20" s="15" t="s">
        <v>184</v>
      </c>
      <c r="H20" s="14"/>
      <c r="I20" s="14"/>
      <c r="J20" s="15" t="s">
        <v>183</v>
      </c>
      <c r="K20" s="14"/>
      <c r="L20" s="14"/>
      <c r="M20" s="15" t="s">
        <v>185</v>
      </c>
      <c r="N20" s="14"/>
      <c r="O20" s="9"/>
      <c r="P20" s="12"/>
      <c r="Q20" s="9"/>
      <c r="R20" s="9"/>
      <c r="S20" s="12"/>
      <c r="T20" s="9"/>
    </row>
    <row r="21" spans="1:20" x14ac:dyDescent="0.2">
      <c r="A21" s="14"/>
      <c r="B21" s="14"/>
      <c r="C21" s="14"/>
      <c r="D21" s="14" t="s">
        <v>272</v>
      </c>
      <c r="E21" s="14"/>
      <c r="F21" s="14"/>
      <c r="G21" s="15" t="s">
        <v>270</v>
      </c>
      <c r="H21" s="14"/>
      <c r="I21" s="14"/>
      <c r="J21" s="15" t="s">
        <v>89</v>
      </c>
      <c r="K21" s="14"/>
      <c r="L21" s="14"/>
      <c r="M21" s="15" t="s">
        <v>35</v>
      </c>
      <c r="N21" s="14"/>
      <c r="O21" s="9"/>
      <c r="P21" s="12"/>
      <c r="Q21" s="9"/>
      <c r="R21" s="9"/>
      <c r="S21" s="12"/>
      <c r="T21" s="9"/>
    </row>
    <row r="22" spans="1:20" x14ac:dyDescent="0.2">
      <c r="A22" s="14"/>
      <c r="B22" s="14"/>
      <c r="C22" s="14"/>
      <c r="D22" s="14" t="s">
        <v>219</v>
      </c>
      <c r="E22" s="14"/>
      <c r="F22" s="14"/>
      <c r="G22" s="15" t="s">
        <v>107</v>
      </c>
      <c r="H22" s="14"/>
      <c r="I22" s="14"/>
      <c r="J22" s="15" t="s">
        <v>184</v>
      </c>
      <c r="K22" s="14"/>
      <c r="L22" s="14"/>
      <c r="M22" s="15" t="s">
        <v>188</v>
      </c>
      <c r="N22" s="14"/>
      <c r="O22" s="9"/>
      <c r="P22" s="12"/>
      <c r="Q22" s="9"/>
      <c r="R22" s="9"/>
      <c r="S22" s="12"/>
      <c r="T22" s="9"/>
    </row>
    <row r="23" spans="1:20" x14ac:dyDescent="0.2">
      <c r="A23" s="14"/>
      <c r="B23" s="14"/>
      <c r="C23" s="14"/>
      <c r="D23" s="14" t="s">
        <v>224</v>
      </c>
      <c r="E23" s="14"/>
      <c r="F23" s="14"/>
      <c r="G23" s="15" t="s">
        <v>190</v>
      </c>
      <c r="H23" s="14"/>
      <c r="I23" s="14"/>
      <c r="J23" s="15" t="s">
        <v>185</v>
      </c>
      <c r="K23" s="14"/>
      <c r="L23" s="14"/>
      <c r="M23" s="15" t="s">
        <v>107</v>
      </c>
      <c r="N23" s="14"/>
      <c r="O23" s="9"/>
      <c r="P23" s="12"/>
      <c r="Q23" s="9"/>
      <c r="R23" s="9"/>
      <c r="S23" s="12"/>
      <c r="T23" s="9"/>
    </row>
    <row r="24" spans="1:20" x14ac:dyDescent="0.2">
      <c r="A24" s="14"/>
      <c r="B24" s="14"/>
      <c r="C24" s="14"/>
      <c r="D24" s="14" t="s">
        <v>227</v>
      </c>
      <c r="E24" s="14"/>
      <c r="F24" s="14"/>
      <c r="G24" s="15" t="s">
        <v>357</v>
      </c>
      <c r="H24" s="14"/>
      <c r="I24" s="14"/>
      <c r="J24" s="15" t="s">
        <v>188</v>
      </c>
      <c r="K24" s="14"/>
      <c r="L24" s="14"/>
      <c r="M24" s="15" t="s">
        <v>190</v>
      </c>
      <c r="N24" s="14"/>
      <c r="O24" s="9"/>
      <c r="P24" s="12"/>
      <c r="Q24" s="9"/>
      <c r="R24" s="9"/>
      <c r="S24" s="12"/>
      <c r="T24" s="9"/>
    </row>
    <row r="25" spans="1:20" x14ac:dyDescent="0.2">
      <c r="A25" s="14"/>
      <c r="B25" s="14"/>
      <c r="C25" s="14"/>
      <c r="D25" s="14" t="s">
        <v>233</v>
      </c>
      <c r="E25" s="14"/>
      <c r="F25" s="14"/>
      <c r="G25" s="15" t="s">
        <v>193</v>
      </c>
      <c r="H25" s="14"/>
      <c r="I25" s="14"/>
      <c r="J25" s="15" t="s">
        <v>270</v>
      </c>
      <c r="K25" s="14"/>
      <c r="L25" s="14"/>
      <c r="M25" s="15" t="s">
        <v>91</v>
      </c>
      <c r="N25" s="14"/>
      <c r="O25" s="9"/>
      <c r="P25" s="12"/>
      <c r="Q25" s="9"/>
      <c r="R25" s="9"/>
      <c r="S25" s="12"/>
      <c r="T25" s="9"/>
    </row>
    <row r="26" spans="1:20" x14ac:dyDescent="0.2">
      <c r="A26" s="14"/>
      <c r="B26" s="14"/>
      <c r="C26" s="14"/>
      <c r="D26" s="14"/>
      <c r="E26" s="14"/>
      <c r="F26" s="14"/>
      <c r="G26" s="15" t="s">
        <v>271</v>
      </c>
      <c r="H26" s="14"/>
      <c r="I26" s="14"/>
      <c r="J26" s="15" t="s">
        <v>107</v>
      </c>
      <c r="K26" s="14"/>
      <c r="L26" s="14"/>
      <c r="M26" s="15" t="s">
        <v>357</v>
      </c>
      <c r="N26" s="14"/>
      <c r="O26" s="9"/>
      <c r="P26" s="12"/>
      <c r="Q26" s="9"/>
      <c r="R26" s="9"/>
      <c r="S26" s="12"/>
      <c r="T26" s="9"/>
    </row>
    <row r="27" spans="1:20" x14ac:dyDescent="0.2">
      <c r="A27" s="14"/>
      <c r="B27" s="14"/>
      <c r="C27" s="14"/>
      <c r="D27" s="36" t="s">
        <v>355</v>
      </c>
      <c r="E27" s="14"/>
      <c r="F27" s="14"/>
      <c r="G27" s="15" t="s">
        <v>196</v>
      </c>
      <c r="H27" s="14"/>
      <c r="I27" s="14"/>
      <c r="J27" s="15" t="s">
        <v>190</v>
      </c>
      <c r="K27" s="14"/>
      <c r="L27" s="14"/>
      <c r="M27" s="15" t="s">
        <v>193</v>
      </c>
      <c r="N27" s="14"/>
      <c r="O27" s="9"/>
      <c r="P27" s="12"/>
      <c r="Q27" s="9"/>
      <c r="R27" s="9"/>
      <c r="S27" s="12"/>
      <c r="T27" s="9"/>
    </row>
    <row r="28" spans="1:20" x14ac:dyDescent="0.2">
      <c r="A28" s="14"/>
      <c r="B28" s="14"/>
      <c r="C28" s="14"/>
      <c r="D28" s="15" t="s">
        <v>128</v>
      </c>
      <c r="E28" s="14"/>
      <c r="F28" s="14"/>
      <c r="G28" s="16" t="s">
        <v>87</v>
      </c>
      <c r="H28" s="14"/>
      <c r="I28" s="14"/>
      <c r="J28" s="15" t="s">
        <v>357</v>
      </c>
      <c r="K28" s="14"/>
      <c r="L28" s="14"/>
      <c r="M28" s="15" t="s">
        <v>271</v>
      </c>
      <c r="N28" s="14"/>
      <c r="O28" s="9"/>
      <c r="P28" s="12"/>
      <c r="Q28" s="9"/>
      <c r="R28" s="9"/>
      <c r="S28" s="12"/>
      <c r="T28" s="9"/>
    </row>
    <row r="29" spans="1:20" x14ac:dyDescent="0.2">
      <c r="A29" s="14"/>
      <c r="B29" s="14"/>
      <c r="C29" s="14"/>
      <c r="D29" s="15" t="s">
        <v>9</v>
      </c>
      <c r="E29" s="14"/>
      <c r="F29" s="14"/>
      <c r="G29" s="16" t="s">
        <v>93</v>
      </c>
      <c r="H29" s="14"/>
      <c r="I29" s="14"/>
      <c r="J29" s="15" t="s">
        <v>91</v>
      </c>
      <c r="K29" s="14"/>
      <c r="L29" s="14"/>
      <c r="M29" s="15" t="s">
        <v>196</v>
      </c>
      <c r="N29" s="14"/>
      <c r="O29" s="9"/>
      <c r="P29" s="12"/>
      <c r="Q29" s="9"/>
      <c r="R29" s="9"/>
      <c r="S29" s="12"/>
      <c r="T29" s="9"/>
    </row>
    <row r="30" spans="1:20" x14ac:dyDescent="0.2">
      <c r="A30" s="14"/>
      <c r="B30" s="14"/>
      <c r="C30" s="14"/>
      <c r="D30" s="15" t="s">
        <v>138</v>
      </c>
      <c r="E30" s="14"/>
      <c r="F30" s="14"/>
      <c r="G30" s="16" t="s">
        <v>206</v>
      </c>
      <c r="H30" s="14"/>
      <c r="I30" s="14"/>
      <c r="J30" s="15" t="s">
        <v>193</v>
      </c>
      <c r="K30" s="14"/>
      <c r="L30" s="14"/>
      <c r="M30" s="15" t="s">
        <v>46</v>
      </c>
      <c r="N30" s="14"/>
      <c r="O30" s="9"/>
      <c r="P30" s="12"/>
      <c r="Q30" s="9"/>
      <c r="R30" s="9"/>
      <c r="S30" s="12"/>
      <c r="T30" s="9"/>
    </row>
    <row r="31" spans="1:20" x14ac:dyDescent="0.2">
      <c r="A31" s="14"/>
      <c r="B31" s="14"/>
      <c r="C31" s="14"/>
      <c r="D31" s="15" t="s">
        <v>98</v>
      </c>
      <c r="E31" s="14"/>
      <c r="F31" s="14"/>
      <c r="G31" s="14" t="s">
        <v>95</v>
      </c>
      <c r="H31" s="14"/>
      <c r="I31" s="14"/>
      <c r="J31" s="15" t="s">
        <v>271</v>
      </c>
      <c r="K31" s="14"/>
      <c r="L31" s="14"/>
      <c r="M31" s="18" t="s">
        <v>48</v>
      </c>
      <c r="N31" s="14"/>
      <c r="O31" s="9"/>
      <c r="P31" s="12"/>
      <c r="Q31" s="9"/>
      <c r="R31" s="9"/>
      <c r="S31" s="12"/>
      <c r="T31" s="9"/>
    </row>
    <row r="32" spans="1:20" x14ac:dyDescent="0.2">
      <c r="A32" s="14"/>
      <c r="B32" s="14"/>
      <c r="C32" s="14"/>
      <c r="D32" s="15" t="s">
        <v>176</v>
      </c>
      <c r="E32" s="14"/>
      <c r="F32" s="14"/>
      <c r="G32" s="14" t="s">
        <v>211</v>
      </c>
      <c r="H32" s="14"/>
      <c r="I32" s="14"/>
      <c r="J32" s="15" t="s">
        <v>196</v>
      </c>
      <c r="K32" s="14"/>
      <c r="L32" s="14"/>
      <c r="M32" s="16" t="s">
        <v>206</v>
      </c>
      <c r="N32" s="14"/>
      <c r="O32" s="9"/>
      <c r="P32" s="12"/>
      <c r="Q32" s="9"/>
      <c r="R32" s="9"/>
      <c r="S32" s="12"/>
      <c r="T32" s="9"/>
    </row>
    <row r="33" spans="1:20" x14ac:dyDescent="0.2">
      <c r="A33" s="14"/>
      <c r="B33" s="14"/>
      <c r="C33" s="14"/>
      <c r="D33" s="15" t="s">
        <v>189</v>
      </c>
      <c r="E33" s="14"/>
      <c r="F33" s="14"/>
      <c r="G33" s="14" t="s">
        <v>272</v>
      </c>
      <c r="H33" s="14"/>
      <c r="I33" s="14"/>
      <c r="J33" s="16" t="s">
        <v>87</v>
      </c>
      <c r="K33" s="14"/>
      <c r="L33" s="14"/>
      <c r="M33" s="14" t="s">
        <v>95</v>
      </c>
      <c r="N33" s="14"/>
      <c r="O33" s="9"/>
      <c r="P33" s="12"/>
      <c r="Q33" s="9"/>
      <c r="R33" s="9"/>
      <c r="S33" s="12"/>
      <c r="T33" s="9"/>
    </row>
    <row r="34" spans="1:20" x14ac:dyDescent="0.2">
      <c r="A34" s="14"/>
      <c r="B34" s="14"/>
      <c r="C34" s="14"/>
      <c r="D34" s="14" t="s">
        <v>194</v>
      </c>
      <c r="E34" s="14"/>
      <c r="F34" s="14"/>
      <c r="G34" s="14" t="s">
        <v>219</v>
      </c>
      <c r="H34" s="14"/>
      <c r="I34" s="14"/>
      <c r="J34" s="16" t="s">
        <v>206</v>
      </c>
      <c r="K34" s="14"/>
      <c r="L34" s="14"/>
      <c r="M34" s="14" t="s">
        <v>211</v>
      </c>
      <c r="N34" s="14"/>
      <c r="O34" s="9"/>
      <c r="P34" s="12"/>
      <c r="Q34" s="9"/>
      <c r="R34" s="9"/>
      <c r="S34" s="12"/>
      <c r="T34" s="9"/>
    </row>
    <row r="35" spans="1:20" x14ac:dyDescent="0.2">
      <c r="A35" s="14"/>
      <c r="B35" s="14"/>
      <c r="C35" s="14"/>
      <c r="D35" s="14" t="s">
        <v>45</v>
      </c>
      <c r="E35" s="14"/>
      <c r="F35" s="14"/>
      <c r="G35" s="14" t="s">
        <v>222</v>
      </c>
      <c r="H35" s="14"/>
      <c r="I35" s="14"/>
      <c r="J35" s="14" t="s">
        <v>95</v>
      </c>
      <c r="K35" s="14"/>
      <c r="L35" s="14"/>
      <c r="M35" s="14" t="s">
        <v>272</v>
      </c>
      <c r="N35" s="14"/>
      <c r="O35" s="9"/>
      <c r="P35" s="12"/>
      <c r="Q35" s="9"/>
      <c r="R35" s="9"/>
      <c r="S35" s="12"/>
      <c r="T35" s="9"/>
    </row>
    <row r="36" spans="1:20" x14ac:dyDescent="0.2">
      <c r="A36" s="14"/>
      <c r="B36" s="14"/>
      <c r="C36" s="14"/>
      <c r="D36" s="15" t="s">
        <v>199</v>
      </c>
      <c r="E36" s="14"/>
      <c r="F36" s="14"/>
      <c r="G36" s="14" t="s">
        <v>273</v>
      </c>
      <c r="H36" s="14"/>
      <c r="I36" s="14"/>
      <c r="J36" s="14" t="s">
        <v>211</v>
      </c>
      <c r="K36" s="14"/>
      <c r="L36" s="14"/>
      <c r="M36" s="15" t="s">
        <v>215</v>
      </c>
      <c r="N36" s="14"/>
      <c r="O36" s="9"/>
      <c r="P36" s="12"/>
      <c r="Q36" s="9"/>
      <c r="R36" s="9"/>
      <c r="S36" s="12"/>
      <c r="T36" s="9"/>
    </row>
    <row r="37" spans="1:20" x14ac:dyDescent="0.2">
      <c r="A37" s="14"/>
      <c r="B37" s="14"/>
      <c r="C37" s="14"/>
      <c r="D37" s="16" t="s">
        <v>208</v>
      </c>
      <c r="E37" s="14"/>
      <c r="F37" s="14"/>
      <c r="G37" s="14" t="s">
        <v>224</v>
      </c>
      <c r="H37" s="14"/>
      <c r="I37" s="14"/>
      <c r="J37" s="14" t="s">
        <v>272</v>
      </c>
      <c r="K37" s="14"/>
      <c r="L37" s="14"/>
      <c r="M37" s="14" t="s">
        <v>219</v>
      </c>
      <c r="N37" s="14"/>
      <c r="O37" s="9"/>
      <c r="P37" s="12"/>
      <c r="Q37" s="9"/>
      <c r="R37" s="9"/>
      <c r="S37" s="12"/>
      <c r="T37" s="9"/>
    </row>
    <row r="38" spans="1:20" x14ac:dyDescent="0.2">
      <c r="A38" s="14"/>
      <c r="B38" s="14"/>
      <c r="C38" s="14"/>
      <c r="D38" s="14" t="s">
        <v>57</v>
      </c>
      <c r="E38" s="14"/>
      <c r="F38" s="14"/>
      <c r="G38" s="14" t="s">
        <v>227</v>
      </c>
      <c r="H38" s="14"/>
      <c r="I38" s="14"/>
      <c r="J38" s="15" t="s">
        <v>215</v>
      </c>
      <c r="K38" s="14"/>
      <c r="L38" s="14"/>
      <c r="M38" s="14" t="s">
        <v>222</v>
      </c>
      <c r="N38" s="14"/>
      <c r="O38" s="9"/>
      <c r="P38" s="12"/>
      <c r="Q38" s="9"/>
      <c r="R38" s="9"/>
      <c r="S38" s="12"/>
      <c r="T38" s="9"/>
    </row>
    <row r="39" spans="1:20" x14ac:dyDescent="0.2">
      <c r="A39" s="14"/>
      <c r="B39" s="14"/>
      <c r="C39" s="14"/>
      <c r="D39" s="14" t="s">
        <v>234</v>
      </c>
      <c r="E39" s="14"/>
      <c r="F39" s="14"/>
      <c r="G39" s="14" t="s">
        <v>233</v>
      </c>
      <c r="H39" s="14"/>
      <c r="I39" s="14"/>
      <c r="J39" s="14" t="s">
        <v>219</v>
      </c>
      <c r="K39" s="14"/>
      <c r="L39" s="14"/>
      <c r="M39" s="14" t="s">
        <v>224</v>
      </c>
      <c r="N39" s="14"/>
      <c r="O39" s="9"/>
      <c r="P39" s="12"/>
      <c r="Q39" s="9"/>
      <c r="R39" s="9"/>
      <c r="S39" s="12"/>
      <c r="T39" s="9"/>
    </row>
    <row r="40" spans="1:20" x14ac:dyDescent="0.2">
      <c r="A40" s="14"/>
      <c r="B40" s="14"/>
      <c r="C40" s="14"/>
      <c r="D40" s="14" t="s">
        <v>82</v>
      </c>
      <c r="E40" s="14"/>
      <c r="F40" s="14"/>
      <c r="G40" s="14"/>
      <c r="H40" s="14"/>
      <c r="I40" s="14"/>
      <c r="J40" s="14" t="s">
        <v>222</v>
      </c>
      <c r="K40" s="14"/>
      <c r="L40" s="14"/>
      <c r="M40" s="14" t="s">
        <v>227</v>
      </c>
      <c r="N40" s="14"/>
      <c r="O40" s="9"/>
      <c r="P40" s="12"/>
      <c r="Q40" s="9"/>
      <c r="R40" s="9"/>
      <c r="S40" s="12"/>
      <c r="T40" s="9"/>
    </row>
    <row r="41" spans="1:20" x14ac:dyDescent="0.2">
      <c r="A41" s="14"/>
      <c r="B41" s="14"/>
      <c r="C41" s="14"/>
      <c r="D41" s="14"/>
      <c r="E41" s="14"/>
      <c r="F41" s="14"/>
      <c r="G41" s="36" t="s">
        <v>355</v>
      </c>
      <c r="H41" s="14"/>
      <c r="I41" s="14"/>
      <c r="J41" s="14" t="s">
        <v>224</v>
      </c>
      <c r="K41" s="14"/>
      <c r="L41" s="14"/>
      <c r="M41" s="14" t="s">
        <v>228</v>
      </c>
      <c r="N41" s="14"/>
      <c r="O41" s="9"/>
      <c r="P41" s="12"/>
      <c r="Q41" s="9"/>
      <c r="R41" s="9"/>
      <c r="S41" s="12"/>
      <c r="T41" s="9"/>
    </row>
    <row r="42" spans="1:20" x14ac:dyDescent="0.2">
      <c r="A42" s="14"/>
      <c r="B42" s="14"/>
      <c r="C42" s="14"/>
      <c r="D42" s="36" t="s">
        <v>354</v>
      </c>
      <c r="E42" s="14"/>
      <c r="F42" s="14"/>
      <c r="G42" s="14" t="s">
        <v>128</v>
      </c>
      <c r="H42" s="14"/>
      <c r="I42" s="14"/>
      <c r="J42" s="14" t="s">
        <v>227</v>
      </c>
      <c r="K42" s="14"/>
      <c r="L42" s="14"/>
      <c r="M42" s="14" t="s">
        <v>233</v>
      </c>
      <c r="N42" s="14"/>
      <c r="O42" s="9"/>
      <c r="P42" s="12"/>
      <c r="Q42" s="9"/>
      <c r="R42" s="9"/>
      <c r="S42" s="12"/>
      <c r="T42" s="9"/>
    </row>
    <row r="43" spans="1:20" x14ac:dyDescent="0.2">
      <c r="A43" s="14"/>
      <c r="B43" s="14"/>
      <c r="C43" s="14"/>
      <c r="D43" s="15" t="s">
        <v>137</v>
      </c>
      <c r="E43" s="14"/>
      <c r="F43" s="14"/>
      <c r="G43" s="15" t="s">
        <v>100</v>
      </c>
      <c r="H43" s="14"/>
      <c r="I43" s="14"/>
      <c r="J43" s="14" t="s">
        <v>233</v>
      </c>
      <c r="K43" s="14"/>
      <c r="L43" s="14"/>
      <c r="M43" s="14"/>
      <c r="N43" s="14"/>
      <c r="O43" s="9"/>
      <c r="P43" s="12"/>
      <c r="Q43" s="9"/>
      <c r="R43" s="9"/>
      <c r="S43" s="12"/>
      <c r="T43" s="9"/>
    </row>
    <row r="44" spans="1:20" x14ac:dyDescent="0.2">
      <c r="A44" s="14"/>
      <c r="B44" s="14"/>
      <c r="C44" s="14"/>
      <c r="D44" s="18" t="s">
        <v>171</v>
      </c>
      <c r="E44" s="14"/>
      <c r="F44" s="14"/>
      <c r="G44" s="15" t="s">
        <v>9</v>
      </c>
      <c r="H44" s="14"/>
      <c r="I44" s="14"/>
      <c r="J44" s="14"/>
      <c r="K44" s="14"/>
      <c r="L44" s="14"/>
      <c r="M44" s="36" t="s">
        <v>355</v>
      </c>
      <c r="N44" s="14"/>
      <c r="O44" s="9"/>
      <c r="P44" s="12"/>
      <c r="Q44" s="9"/>
      <c r="R44" s="9"/>
      <c r="S44" s="12"/>
      <c r="T44" s="9"/>
    </row>
    <row r="45" spans="1:20" x14ac:dyDescent="0.2">
      <c r="A45" s="14"/>
      <c r="B45" s="14"/>
      <c r="C45" s="14"/>
      <c r="D45" s="15" t="s">
        <v>24</v>
      </c>
      <c r="E45" s="14"/>
      <c r="F45" s="14"/>
      <c r="G45" s="15" t="s">
        <v>129</v>
      </c>
      <c r="H45" s="14"/>
      <c r="I45" s="14"/>
      <c r="J45" s="36" t="s">
        <v>355</v>
      </c>
      <c r="K45" s="14"/>
      <c r="L45" s="14"/>
      <c r="M45" s="14" t="s">
        <v>128</v>
      </c>
      <c r="N45" s="14"/>
      <c r="O45" s="9"/>
      <c r="P45" s="13"/>
      <c r="Q45" s="9"/>
      <c r="R45" s="9"/>
      <c r="S45" s="12"/>
      <c r="T45" s="9"/>
    </row>
    <row r="46" spans="1:20" x14ac:dyDescent="0.2">
      <c r="A46" s="14"/>
      <c r="B46" s="14"/>
      <c r="C46" s="14"/>
      <c r="D46" s="14" t="s">
        <v>172</v>
      </c>
      <c r="E46" s="14"/>
      <c r="F46" s="14"/>
      <c r="G46" s="15" t="s">
        <v>138</v>
      </c>
      <c r="H46" s="14"/>
      <c r="I46" s="14"/>
      <c r="J46" s="14" t="s">
        <v>128</v>
      </c>
      <c r="K46" s="14"/>
      <c r="L46" s="14"/>
      <c r="M46" s="15" t="s">
        <v>100</v>
      </c>
      <c r="N46" s="14"/>
      <c r="O46" s="9"/>
      <c r="P46" s="12"/>
      <c r="Q46" s="9"/>
      <c r="R46" s="9"/>
      <c r="S46" s="13"/>
      <c r="T46" s="9"/>
    </row>
    <row r="47" spans="1:20" x14ac:dyDescent="0.2">
      <c r="A47" s="14"/>
      <c r="B47" s="14"/>
      <c r="C47" s="14"/>
      <c r="D47" s="14" t="s">
        <v>173</v>
      </c>
      <c r="E47" s="14"/>
      <c r="F47" s="14"/>
      <c r="G47" s="15" t="s">
        <v>147</v>
      </c>
      <c r="H47" s="14"/>
      <c r="I47" s="14"/>
      <c r="J47" s="15" t="s">
        <v>100</v>
      </c>
      <c r="K47" s="14"/>
      <c r="L47" s="14"/>
      <c r="M47" s="15" t="s">
        <v>9</v>
      </c>
      <c r="N47" s="14"/>
      <c r="O47" s="9"/>
      <c r="P47" s="12"/>
      <c r="Q47" s="9"/>
      <c r="R47" s="9"/>
      <c r="S47" s="12"/>
      <c r="T47" s="9"/>
    </row>
    <row r="48" spans="1:20" x14ac:dyDescent="0.2">
      <c r="A48" s="14"/>
      <c r="B48" s="14"/>
      <c r="C48" s="14"/>
      <c r="D48" s="14" t="s">
        <v>178</v>
      </c>
      <c r="E48" s="14"/>
      <c r="F48" s="14"/>
      <c r="G48" s="15" t="s">
        <v>98</v>
      </c>
      <c r="H48" s="14"/>
      <c r="I48" s="14"/>
      <c r="J48" s="15" t="s">
        <v>9</v>
      </c>
      <c r="K48" s="14"/>
      <c r="L48" s="14"/>
      <c r="M48" s="15" t="s">
        <v>129</v>
      </c>
      <c r="N48" s="14"/>
      <c r="O48" s="9"/>
      <c r="P48" s="13"/>
      <c r="Q48" s="9"/>
      <c r="R48" s="9"/>
      <c r="S48" s="12"/>
      <c r="T48" s="9"/>
    </row>
    <row r="49" spans="1:20" x14ac:dyDescent="0.2">
      <c r="A49" s="14"/>
      <c r="B49" s="14"/>
      <c r="C49" s="14"/>
      <c r="D49" s="18" t="s">
        <v>32</v>
      </c>
      <c r="E49" s="14"/>
      <c r="F49" s="14"/>
      <c r="G49" s="15" t="s">
        <v>176</v>
      </c>
      <c r="H49" s="14"/>
      <c r="I49" s="14"/>
      <c r="J49" s="15" t="s">
        <v>129</v>
      </c>
      <c r="K49" s="14"/>
      <c r="L49" s="14"/>
      <c r="M49" s="15" t="s">
        <v>13</v>
      </c>
      <c r="N49" s="14"/>
      <c r="O49" s="9"/>
      <c r="P49" s="13"/>
      <c r="Q49" s="9"/>
      <c r="R49" s="9"/>
      <c r="S49" s="13"/>
      <c r="T49" s="9"/>
    </row>
    <row r="50" spans="1:20" x14ac:dyDescent="0.2">
      <c r="A50" s="14"/>
      <c r="B50" s="14"/>
      <c r="C50" s="14"/>
      <c r="D50" s="14" t="s">
        <v>191</v>
      </c>
      <c r="E50" s="14"/>
      <c r="F50" s="14"/>
      <c r="G50" s="15" t="s">
        <v>189</v>
      </c>
      <c r="H50" s="14"/>
      <c r="I50" s="14"/>
      <c r="J50" s="15" t="s">
        <v>138</v>
      </c>
      <c r="K50" s="14"/>
      <c r="L50" s="14"/>
      <c r="M50" s="15" t="s">
        <v>138</v>
      </c>
      <c r="N50" s="14"/>
      <c r="O50" s="9"/>
      <c r="P50" s="12"/>
      <c r="Q50" s="9"/>
      <c r="R50" s="9"/>
      <c r="S50" s="13"/>
      <c r="T50" s="9"/>
    </row>
    <row r="51" spans="1:20" x14ac:dyDescent="0.2">
      <c r="A51" s="14"/>
      <c r="B51" s="14"/>
      <c r="C51" s="14"/>
      <c r="D51" s="14" t="s">
        <v>201</v>
      </c>
      <c r="E51" s="14"/>
      <c r="F51" s="14"/>
      <c r="G51" s="14" t="s">
        <v>194</v>
      </c>
      <c r="H51" s="14"/>
      <c r="I51" s="14"/>
      <c r="J51" s="15" t="s">
        <v>147</v>
      </c>
      <c r="K51" s="14"/>
      <c r="L51" s="14"/>
      <c r="M51" s="15" t="s">
        <v>147</v>
      </c>
      <c r="N51" s="14"/>
      <c r="O51" s="9"/>
      <c r="P51" s="12"/>
      <c r="Q51" s="9"/>
      <c r="R51" s="9"/>
      <c r="S51" s="12"/>
      <c r="T51" s="9"/>
    </row>
    <row r="52" spans="1:20" x14ac:dyDescent="0.2">
      <c r="A52" s="14"/>
      <c r="B52" s="14"/>
      <c r="C52" s="14"/>
      <c r="D52" s="17" t="s">
        <v>202</v>
      </c>
      <c r="E52" s="14"/>
      <c r="F52" s="14"/>
      <c r="G52" s="14" t="s">
        <v>45</v>
      </c>
      <c r="H52" s="14"/>
      <c r="I52" s="14"/>
      <c r="J52" s="15" t="s">
        <v>98</v>
      </c>
      <c r="K52" s="14"/>
      <c r="L52" s="14"/>
      <c r="M52" s="15" t="s">
        <v>98</v>
      </c>
      <c r="N52" s="14"/>
      <c r="O52" s="9"/>
      <c r="P52" s="12"/>
      <c r="Q52" s="9"/>
      <c r="R52" s="9"/>
      <c r="S52" s="12"/>
      <c r="T52" s="9"/>
    </row>
    <row r="53" spans="1:20" x14ac:dyDescent="0.2">
      <c r="A53" s="14"/>
      <c r="B53" s="14"/>
      <c r="C53" s="14"/>
      <c r="D53" s="17" t="s">
        <v>203</v>
      </c>
      <c r="E53" s="14"/>
      <c r="F53" s="14"/>
      <c r="G53" s="15" t="s">
        <v>199</v>
      </c>
      <c r="H53" s="14"/>
      <c r="I53" s="14"/>
      <c r="J53" s="15" t="s">
        <v>176</v>
      </c>
      <c r="K53" s="14"/>
      <c r="L53" s="14"/>
      <c r="M53" s="15" t="s">
        <v>176</v>
      </c>
      <c r="N53" s="14"/>
      <c r="O53" s="9"/>
      <c r="P53" s="12"/>
      <c r="Q53" s="9"/>
      <c r="R53" s="9"/>
      <c r="S53" s="12"/>
      <c r="T53" s="9"/>
    </row>
    <row r="54" spans="1:20" x14ac:dyDescent="0.2">
      <c r="A54" s="14"/>
      <c r="B54" s="14"/>
      <c r="C54" s="14"/>
      <c r="D54" s="14" t="s">
        <v>76</v>
      </c>
      <c r="E54" s="14"/>
      <c r="F54" s="14"/>
      <c r="G54" s="15" t="s">
        <v>205</v>
      </c>
      <c r="H54" s="14"/>
      <c r="I54" s="14"/>
      <c r="J54" s="15" t="s">
        <v>189</v>
      </c>
      <c r="K54" s="14"/>
      <c r="L54" s="14"/>
      <c r="M54" s="15" t="s">
        <v>189</v>
      </c>
      <c r="N54" s="14"/>
      <c r="O54" s="9"/>
      <c r="P54" s="12"/>
      <c r="Q54" s="9"/>
      <c r="R54" s="9"/>
      <c r="S54" s="12"/>
      <c r="T54" s="9"/>
    </row>
    <row r="55" spans="1:20" x14ac:dyDescent="0.2">
      <c r="A55" s="14"/>
      <c r="B55" s="14"/>
      <c r="C55" s="14"/>
      <c r="D55" s="14" t="s">
        <v>104</v>
      </c>
      <c r="E55" s="14"/>
      <c r="F55" s="14"/>
      <c r="G55" s="16" t="s">
        <v>208</v>
      </c>
      <c r="H55" s="14"/>
      <c r="I55" s="14"/>
      <c r="J55" s="14" t="s">
        <v>194</v>
      </c>
      <c r="K55" s="14"/>
      <c r="L55" s="14"/>
      <c r="M55" s="14" t="s">
        <v>194</v>
      </c>
      <c r="N55" s="14"/>
      <c r="O55" s="9"/>
      <c r="P55" s="12"/>
      <c r="Q55" s="9"/>
      <c r="R55" s="9"/>
      <c r="S55" s="12"/>
      <c r="T55" s="9"/>
    </row>
    <row r="56" spans="1:20" x14ac:dyDescent="0.2">
      <c r="A56" s="14"/>
      <c r="B56" s="14"/>
      <c r="C56" s="14"/>
      <c r="D56" s="14" t="s">
        <v>275</v>
      </c>
      <c r="E56" s="14"/>
      <c r="F56" s="14"/>
      <c r="G56" s="14" t="s">
        <v>57</v>
      </c>
      <c r="H56" s="14"/>
      <c r="I56" s="14"/>
      <c r="J56" s="14" t="s">
        <v>45</v>
      </c>
      <c r="K56" s="14"/>
      <c r="L56" s="14"/>
      <c r="M56" s="14" t="s">
        <v>45</v>
      </c>
      <c r="N56" s="14"/>
      <c r="O56" s="9"/>
      <c r="P56" s="12"/>
      <c r="Q56" s="9"/>
      <c r="R56" s="9"/>
      <c r="S56" s="12"/>
      <c r="T56" s="9"/>
    </row>
    <row r="57" spans="1:20" x14ac:dyDescent="0.2">
      <c r="A57" s="14"/>
      <c r="B57" s="14"/>
      <c r="C57" s="14"/>
      <c r="D57" s="14" t="s">
        <v>235</v>
      </c>
      <c r="E57" s="14"/>
      <c r="F57" s="14"/>
      <c r="G57" s="14" t="s">
        <v>217</v>
      </c>
      <c r="H57" s="14"/>
      <c r="I57" s="14"/>
      <c r="J57" s="15" t="s">
        <v>199</v>
      </c>
      <c r="K57" s="14"/>
      <c r="L57" s="14"/>
      <c r="M57" s="15" t="s">
        <v>199</v>
      </c>
      <c r="N57" s="14"/>
      <c r="O57" s="9"/>
      <c r="P57" s="12"/>
      <c r="Q57" s="9"/>
      <c r="R57" s="9"/>
      <c r="S57" s="12"/>
      <c r="T57" s="9"/>
    </row>
    <row r="58" spans="1:20" x14ac:dyDescent="0.2">
      <c r="A58" s="14"/>
      <c r="B58" s="14"/>
      <c r="C58" s="14"/>
      <c r="D58" s="14" t="s">
        <v>236</v>
      </c>
      <c r="E58" s="14"/>
      <c r="F58" s="14"/>
      <c r="G58" s="14" t="s">
        <v>274</v>
      </c>
      <c r="H58" s="14"/>
      <c r="I58" s="14"/>
      <c r="J58" s="15" t="s">
        <v>205</v>
      </c>
      <c r="K58" s="14"/>
      <c r="L58" s="14"/>
      <c r="M58" s="15" t="s">
        <v>205</v>
      </c>
      <c r="N58" s="14"/>
      <c r="O58" s="9"/>
      <c r="P58" s="12"/>
      <c r="Q58" s="9"/>
      <c r="R58" s="9"/>
      <c r="S58" s="12"/>
      <c r="T58" s="9"/>
    </row>
    <row r="59" spans="1:20" x14ac:dyDescent="0.2">
      <c r="A59" s="14"/>
      <c r="B59" s="14"/>
      <c r="C59" s="14"/>
      <c r="D59" s="14"/>
      <c r="E59" s="14"/>
      <c r="F59" s="14"/>
      <c r="G59" s="14" t="s">
        <v>234</v>
      </c>
      <c r="H59" s="14"/>
      <c r="I59" s="14"/>
      <c r="J59" s="16" t="s">
        <v>208</v>
      </c>
      <c r="K59" s="14"/>
      <c r="L59" s="14"/>
      <c r="M59" s="16" t="s">
        <v>208</v>
      </c>
      <c r="N59" s="14"/>
      <c r="O59" s="9"/>
      <c r="P59" s="13"/>
      <c r="Q59" s="9"/>
      <c r="R59" s="9"/>
      <c r="S59" s="12"/>
      <c r="T59" s="9"/>
    </row>
    <row r="60" spans="1:20" x14ac:dyDescent="0.2">
      <c r="A60" s="14"/>
      <c r="B60" s="14"/>
      <c r="C60" s="14"/>
      <c r="D60" s="14"/>
      <c r="E60" s="14"/>
      <c r="F60" s="14"/>
      <c r="G60" s="14" t="s">
        <v>82</v>
      </c>
      <c r="H60" s="14"/>
      <c r="I60" s="14"/>
      <c r="J60" s="15" t="s">
        <v>209</v>
      </c>
      <c r="K60" s="14"/>
      <c r="L60" s="14"/>
      <c r="M60" s="15" t="s">
        <v>209</v>
      </c>
      <c r="N60" s="14"/>
      <c r="O60" s="14"/>
      <c r="P60" s="12"/>
      <c r="Q60" s="9"/>
      <c r="R60" s="9"/>
      <c r="S60" s="13"/>
      <c r="T60" s="9"/>
    </row>
    <row r="61" spans="1:20" x14ac:dyDescent="0.2">
      <c r="A61" s="14"/>
      <c r="B61" s="14"/>
      <c r="C61" s="14"/>
      <c r="D61" s="14"/>
      <c r="E61" s="14"/>
      <c r="F61" s="14"/>
      <c r="G61" s="14"/>
      <c r="H61" s="14"/>
      <c r="I61" s="14"/>
      <c r="J61" s="14" t="s">
        <v>57</v>
      </c>
      <c r="K61" s="14"/>
      <c r="L61" s="14"/>
      <c r="M61" s="14" t="s">
        <v>57</v>
      </c>
      <c r="N61" s="14"/>
      <c r="O61" s="14"/>
      <c r="P61" s="12"/>
      <c r="Q61" s="9"/>
      <c r="R61" s="9"/>
      <c r="S61" s="12"/>
      <c r="T61" s="9"/>
    </row>
    <row r="62" spans="1:20" x14ac:dyDescent="0.2">
      <c r="A62" s="14"/>
      <c r="B62" s="14"/>
      <c r="C62" s="14"/>
      <c r="D62" s="14"/>
      <c r="E62" s="14"/>
      <c r="F62" s="14"/>
      <c r="G62" s="36" t="s">
        <v>354</v>
      </c>
      <c r="H62" s="14"/>
      <c r="I62" s="14"/>
      <c r="J62" s="14" t="s">
        <v>217</v>
      </c>
      <c r="K62" s="14"/>
      <c r="L62" s="14"/>
      <c r="M62" s="14" t="s">
        <v>217</v>
      </c>
      <c r="N62" s="14"/>
      <c r="O62" s="14"/>
      <c r="P62" s="12"/>
      <c r="Q62" s="9"/>
      <c r="R62" s="9"/>
      <c r="S62" s="12"/>
      <c r="T62" s="9"/>
    </row>
    <row r="63" spans="1:20" x14ac:dyDescent="0.2">
      <c r="A63" s="14"/>
      <c r="B63" s="14"/>
      <c r="C63" s="14"/>
      <c r="D63" s="14"/>
      <c r="E63" s="14"/>
      <c r="F63" s="14"/>
      <c r="G63" s="15" t="s">
        <v>137</v>
      </c>
      <c r="H63" s="14"/>
      <c r="I63" s="14"/>
      <c r="J63" s="14" t="s">
        <v>97</v>
      </c>
      <c r="K63" s="14"/>
      <c r="L63" s="14"/>
      <c r="M63" s="14" t="s">
        <v>97</v>
      </c>
      <c r="N63" s="14"/>
      <c r="O63" s="14"/>
      <c r="P63" s="12"/>
      <c r="Q63" s="9"/>
      <c r="R63" s="9"/>
      <c r="S63" s="12"/>
      <c r="T63" s="9"/>
    </row>
    <row r="64" spans="1:20" x14ac:dyDescent="0.2">
      <c r="A64" s="14"/>
      <c r="B64" s="14"/>
      <c r="C64" s="14"/>
      <c r="D64" s="14"/>
      <c r="E64" s="14"/>
      <c r="F64" s="14"/>
      <c r="G64" s="15" t="s">
        <v>16</v>
      </c>
      <c r="H64" s="14"/>
      <c r="I64" s="14"/>
      <c r="J64" s="14" t="s">
        <v>274</v>
      </c>
      <c r="K64" s="14"/>
      <c r="L64" s="14"/>
      <c r="M64" s="14" t="s">
        <v>274</v>
      </c>
      <c r="N64" s="14"/>
      <c r="O64" s="14"/>
      <c r="P64" s="12"/>
      <c r="Q64" s="9"/>
      <c r="R64" s="9"/>
      <c r="S64" s="12"/>
      <c r="T64" s="9"/>
    </row>
    <row r="65" spans="1:20" x14ac:dyDescent="0.2">
      <c r="A65" s="14"/>
      <c r="B65" s="14"/>
      <c r="C65" s="14"/>
      <c r="D65" s="14"/>
      <c r="E65" s="14"/>
      <c r="F65" s="14"/>
      <c r="G65" s="18" t="s">
        <v>171</v>
      </c>
      <c r="H65" s="14"/>
      <c r="I65" s="14"/>
      <c r="J65" s="14" t="s">
        <v>234</v>
      </c>
      <c r="K65" s="14"/>
      <c r="L65" s="14"/>
      <c r="M65" s="14" t="s">
        <v>234</v>
      </c>
      <c r="N65" s="14"/>
      <c r="O65" s="14"/>
      <c r="P65" s="12"/>
      <c r="Q65" s="9"/>
      <c r="R65" s="9"/>
      <c r="S65" s="12"/>
      <c r="T65" s="9"/>
    </row>
    <row r="66" spans="1:20" x14ac:dyDescent="0.2">
      <c r="A66" s="14"/>
      <c r="B66" s="14"/>
      <c r="C66" s="14"/>
      <c r="D66" s="14"/>
      <c r="E66" s="14"/>
      <c r="F66" s="14"/>
      <c r="G66" s="15" t="s">
        <v>24</v>
      </c>
      <c r="H66" s="14"/>
      <c r="I66" s="14"/>
      <c r="J66" s="14" t="s">
        <v>82</v>
      </c>
      <c r="K66" s="14"/>
      <c r="L66" s="14"/>
      <c r="M66" s="14" t="s">
        <v>82</v>
      </c>
      <c r="N66" s="14"/>
      <c r="O66" s="14"/>
      <c r="P66" s="12"/>
      <c r="Q66" s="9"/>
      <c r="R66" s="9"/>
      <c r="S66" s="12"/>
      <c r="T66" s="9"/>
    </row>
    <row r="67" spans="1:20" x14ac:dyDescent="0.2">
      <c r="A67" s="14"/>
      <c r="B67" s="14"/>
      <c r="C67" s="14"/>
      <c r="D67" s="14"/>
      <c r="E67" s="14"/>
      <c r="F67" s="14"/>
      <c r="G67" s="14" t="s">
        <v>172</v>
      </c>
      <c r="H67" s="14"/>
      <c r="I67" s="14"/>
      <c r="J67" s="14"/>
      <c r="K67" s="14"/>
      <c r="L67" s="14"/>
      <c r="M67" s="14"/>
      <c r="N67" s="14"/>
      <c r="O67" s="14"/>
      <c r="P67" s="12"/>
      <c r="Q67" s="9"/>
      <c r="R67" s="9"/>
      <c r="S67" s="12"/>
      <c r="T67" s="9"/>
    </row>
    <row r="68" spans="1:20" x14ac:dyDescent="0.2">
      <c r="A68" s="14"/>
      <c r="B68" s="14"/>
      <c r="C68" s="14"/>
      <c r="D68" s="14"/>
      <c r="E68" s="14"/>
      <c r="F68" s="14"/>
      <c r="G68" s="14" t="s">
        <v>173</v>
      </c>
      <c r="H68" s="14"/>
      <c r="I68" s="14"/>
      <c r="J68" s="36" t="s">
        <v>354</v>
      </c>
      <c r="K68" s="14"/>
      <c r="L68" s="14"/>
      <c r="M68" s="36" t="s">
        <v>354</v>
      </c>
      <c r="N68" s="14"/>
      <c r="O68" s="14"/>
      <c r="P68" s="12"/>
      <c r="Q68" s="9"/>
      <c r="R68" s="9"/>
      <c r="S68" s="12"/>
      <c r="T68" s="9"/>
    </row>
    <row r="69" spans="1:20" x14ac:dyDescent="0.2">
      <c r="A69" s="14"/>
      <c r="B69" s="14"/>
      <c r="C69" s="14"/>
      <c r="D69" s="14"/>
      <c r="E69" s="14"/>
      <c r="F69" s="14"/>
      <c r="G69" s="14" t="s">
        <v>178</v>
      </c>
      <c r="H69" s="14"/>
      <c r="I69" s="14"/>
      <c r="J69" s="15" t="s">
        <v>137</v>
      </c>
      <c r="K69" s="14"/>
      <c r="L69" s="14"/>
      <c r="M69" s="15" t="s">
        <v>137</v>
      </c>
      <c r="N69" s="14"/>
      <c r="O69" s="14"/>
      <c r="P69" s="9"/>
      <c r="Q69" s="9"/>
      <c r="R69" s="9"/>
      <c r="S69" s="12"/>
      <c r="T69" s="9"/>
    </row>
    <row r="70" spans="1:20" x14ac:dyDescent="0.2">
      <c r="A70" s="14"/>
      <c r="B70" s="14"/>
      <c r="C70" s="14"/>
      <c r="D70" s="14"/>
      <c r="E70" s="14"/>
      <c r="F70" s="14"/>
      <c r="G70" s="18" t="s">
        <v>32</v>
      </c>
      <c r="H70" s="14"/>
      <c r="I70" s="14"/>
      <c r="J70" s="15" t="s">
        <v>16</v>
      </c>
      <c r="K70" s="14"/>
      <c r="L70" s="14"/>
      <c r="M70" s="15" t="s">
        <v>16</v>
      </c>
      <c r="N70" s="14"/>
      <c r="O70" s="14"/>
      <c r="P70" s="9"/>
      <c r="Q70" s="9"/>
      <c r="R70" s="9"/>
      <c r="S70" s="9"/>
      <c r="T70" s="9"/>
    </row>
    <row r="71" spans="1:20" x14ac:dyDescent="0.2">
      <c r="A71" s="14"/>
      <c r="B71" s="14"/>
      <c r="C71" s="14"/>
      <c r="D71" s="14"/>
      <c r="E71" s="14"/>
      <c r="F71" s="14"/>
      <c r="G71" s="14" t="s">
        <v>191</v>
      </c>
      <c r="H71" s="14"/>
      <c r="I71" s="14"/>
      <c r="J71" s="18" t="s">
        <v>171</v>
      </c>
      <c r="K71" s="14"/>
      <c r="L71" s="14"/>
      <c r="M71" s="18" t="s">
        <v>171</v>
      </c>
      <c r="N71" s="14"/>
      <c r="O71" s="14"/>
      <c r="P71" s="9"/>
      <c r="Q71" s="9"/>
      <c r="R71" s="9"/>
      <c r="S71" s="9"/>
      <c r="T71" s="9"/>
    </row>
    <row r="72" spans="1:20" x14ac:dyDescent="0.2">
      <c r="A72" s="14"/>
      <c r="B72" s="14"/>
      <c r="C72" s="14"/>
      <c r="D72" s="14"/>
      <c r="E72" s="14"/>
      <c r="F72" s="14"/>
      <c r="G72" s="14" t="s">
        <v>201</v>
      </c>
      <c r="H72" s="14"/>
      <c r="I72" s="14"/>
      <c r="J72" s="15" t="s">
        <v>24</v>
      </c>
      <c r="K72" s="14"/>
      <c r="L72" s="14"/>
      <c r="M72" s="15" t="s">
        <v>24</v>
      </c>
      <c r="N72" s="14"/>
      <c r="O72" s="14"/>
      <c r="P72" s="9"/>
      <c r="Q72" s="9"/>
      <c r="R72" s="9"/>
      <c r="S72" s="9"/>
      <c r="T72" s="9"/>
    </row>
    <row r="73" spans="1:20" x14ac:dyDescent="0.2">
      <c r="A73" s="14"/>
      <c r="B73" s="14"/>
      <c r="C73" s="14"/>
      <c r="D73" s="14"/>
      <c r="E73" s="14"/>
      <c r="F73" s="14"/>
      <c r="G73" s="17" t="s">
        <v>202</v>
      </c>
      <c r="H73" s="14"/>
      <c r="I73" s="14"/>
      <c r="J73" s="14" t="s">
        <v>172</v>
      </c>
      <c r="K73" s="14"/>
      <c r="L73" s="14"/>
      <c r="M73" s="14" t="s">
        <v>178</v>
      </c>
      <c r="N73" s="14"/>
      <c r="O73" s="14"/>
      <c r="P73" s="9"/>
      <c r="Q73" s="9"/>
      <c r="R73" s="9"/>
      <c r="S73" s="9"/>
      <c r="T73" s="9"/>
    </row>
    <row r="74" spans="1:20" x14ac:dyDescent="0.2">
      <c r="A74" s="14"/>
      <c r="B74" s="14"/>
      <c r="C74" s="14"/>
      <c r="D74" s="14"/>
      <c r="E74" s="14"/>
      <c r="F74" s="14"/>
      <c r="G74" s="17" t="s">
        <v>203</v>
      </c>
      <c r="H74" s="14"/>
      <c r="I74" s="14"/>
      <c r="J74" s="14" t="s">
        <v>173</v>
      </c>
      <c r="K74" s="14"/>
      <c r="L74" s="14"/>
      <c r="M74" s="18" t="s">
        <v>32</v>
      </c>
      <c r="N74" s="14"/>
      <c r="O74" s="14"/>
      <c r="P74" s="9"/>
      <c r="Q74" s="9"/>
      <c r="R74" s="9"/>
      <c r="S74" s="9"/>
      <c r="T74" s="9"/>
    </row>
    <row r="75" spans="1:20" x14ac:dyDescent="0.2">
      <c r="A75" s="14"/>
      <c r="B75" s="14"/>
      <c r="C75" s="14"/>
      <c r="D75" s="14"/>
      <c r="E75" s="14"/>
      <c r="F75" s="14"/>
      <c r="G75" s="14" t="s">
        <v>207</v>
      </c>
      <c r="H75" s="14"/>
      <c r="I75" s="14"/>
      <c r="J75" s="14" t="s">
        <v>178</v>
      </c>
      <c r="K75" s="14"/>
      <c r="L75" s="14"/>
      <c r="M75" s="14" t="s">
        <v>201</v>
      </c>
      <c r="N75" s="14"/>
      <c r="O75" s="14"/>
      <c r="P75" s="9"/>
      <c r="Q75" s="9"/>
      <c r="R75" s="9"/>
      <c r="S75" s="9"/>
      <c r="T75" s="9"/>
    </row>
    <row r="76" spans="1:20" x14ac:dyDescent="0.2">
      <c r="A76" s="14"/>
      <c r="B76" s="14"/>
      <c r="C76" s="14"/>
      <c r="D76" s="14"/>
      <c r="E76" s="14"/>
      <c r="F76" s="14"/>
      <c r="G76" s="14" t="s">
        <v>76</v>
      </c>
      <c r="H76" s="14"/>
      <c r="I76" s="14"/>
      <c r="J76" s="18" t="s">
        <v>32</v>
      </c>
      <c r="K76" s="14"/>
      <c r="L76" s="14"/>
      <c r="M76" s="17" t="s">
        <v>202</v>
      </c>
      <c r="N76" s="14"/>
      <c r="O76" s="14"/>
      <c r="P76" s="9"/>
      <c r="Q76" s="9"/>
      <c r="R76" s="9"/>
      <c r="S76" s="9"/>
      <c r="T76" s="9"/>
    </row>
    <row r="77" spans="1:20" x14ac:dyDescent="0.2">
      <c r="A77" s="14"/>
      <c r="B77" s="14"/>
      <c r="C77" s="14"/>
      <c r="D77" s="14"/>
      <c r="E77" s="14"/>
      <c r="F77" s="14"/>
      <c r="G77" s="14" t="s">
        <v>213</v>
      </c>
      <c r="H77" s="14"/>
      <c r="I77" s="14"/>
      <c r="J77" s="14" t="s">
        <v>191</v>
      </c>
      <c r="K77" s="14"/>
      <c r="L77" s="14"/>
      <c r="M77" s="14" t="s">
        <v>207</v>
      </c>
      <c r="N77" s="14"/>
      <c r="O77" s="14"/>
    </row>
    <row r="78" spans="1:20" x14ac:dyDescent="0.2">
      <c r="A78" s="14"/>
      <c r="B78" s="14"/>
      <c r="C78" s="14"/>
      <c r="D78" s="14"/>
      <c r="E78" s="14"/>
      <c r="F78" s="14"/>
      <c r="G78" s="14" t="s">
        <v>60</v>
      </c>
      <c r="H78" s="14"/>
      <c r="I78" s="14"/>
      <c r="J78" s="14" t="s">
        <v>201</v>
      </c>
      <c r="K78" s="14"/>
      <c r="L78" s="14"/>
      <c r="M78" s="14" t="s">
        <v>213</v>
      </c>
      <c r="N78" s="14"/>
      <c r="O78" s="14"/>
    </row>
    <row r="79" spans="1:20" x14ac:dyDescent="0.2">
      <c r="A79" s="14"/>
      <c r="B79" s="14"/>
      <c r="C79" s="14"/>
      <c r="D79" s="14"/>
      <c r="E79" s="14"/>
      <c r="F79" s="14"/>
      <c r="G79" s="14" t="s">
        <v>104</v>
      </c>
      <c r="H79" s="14"/>
      <c r="I79" s="14"/>
      <c r="J79" s="17" t="s">
        <v>202</v>
      </c>
      <c r="K79" s="14"/>
      <c r="L79" s="14"/>
      <c r="M79" s="14" t="s">
        <v>60</v>
      </c>
      <c r="N79" s="14"/>
      <c r="O79" s="14"/>
    </row>
    <row r="80" spans="1:20" x14ac:dyDescent="0.2">
      <c r="A80" s="14"/>
      <c r="B80" s="14"/>
      <c r="C80" s="14"/>
      <c r="D80" s="14"/>
      <c r="E80" s="14"/>
      <c r="F80" s="14"/>
      <c r="G80" s="14" t="s">
        <v>63</v>
      </c>
      <c r="H80" s="14"/>
      <c r="I80" s="14"/>
      <c r="J80" s="17" t="s">
        <v>203</v>
      </c>
      <c r="K80" s="14"/>
      <c r="L80" s="14"/>
      <c r="M80" s="14" t="s">
        <v>63</v>
      </c>
      <c r="N80" s="14"/>
      <c r="O80" s="14"/>
    </row>
    <row r="81" spans="1:15" x14ac:dyDescent="0.2">
      <c r="A81" s="14"/>
      <c r="B81" s="14"/>
      <c r="C81" s="14"/>
      <c r="D81" s="14"/>
      <c r="E81" s="14"/>
      <c r="F81" s="14"/>
      <c r="G81" s="14" t="s">
        <v>220</v>
      </c>
      <c r="H81" s="14"/>
      <c r="I81" s="14"/>
      <c r="J81" s="14" t="s">
        <v>207</v>
      </c>
      <c r="K81" s="14"/>
      <c r="L81" s="14"/>
      <c r="M81" s="14" t="s">
        <v>220</v>
      </c>
      <c r="N81" s="14"/>
      <c r="O81" s="14"/>
    </row>
    <row r="82" spans="1:15" x14ac:dyDescent="0.2">
      <c r="A82" s="14"/>
      <c r="B82" s="14"/>
      <c r="C82" s="14"/>
      <c r="D82" s="14"/>
      <c r="E82" s="14"/>
      <c r="F82" s="14"/>
      <c r="G82" s="14" t="s">
        <v>229</v>
      </c>
      <c r="H82" s="14"/>
      <c r="I82" s="14"/>
      <c r="J82" s="14" t="s">
        <v>213</v>
      </c>
      <c r="K82" s="14"/>
      <c r="L82" s="14"/>
      <c r="M82" s="14" t="s">
        <v>229</v>
      </c>
      <c r="N82" s="14"/>
      <c r="O82" s="14"/>
    </row>
    <row r="83" spans="1:15" x14ac:dyDescent="0.2">
      <c r="A83" s="14"/>
      <c r="B83" s="14"/>
      <c r="C83" s="14"/>
      <c r="D83" s="14"/>
      <c r="E83" s="14"/>
      <c r="F83" s="14"/>
      <c r="G83" s="14" t="s">
        <v>275</v>
      </c>
      <c r="H83" s="14"/>
      <c r="I83" s="14"/>
      <c r="J83" s="14" t="s">
        <v>60</v>
      </c>
      <c r="K83" s="14"/>
      <c r="L83" s="14"/>
      <c r="M83" s="14" t="s">
        <v>275</v>
      </c>
      <c r="N83" s="14"/>
      <c r="O83" s="14"/>
    </row>
    <row r="84" spans="1:15" x14ac:dyDescent="0.2">
      <c r="A84" s="14"/>
      <c r="B84" s="14"/>
      <c r="C84" s="14"/>
      <c r="D84" s="14"/>
      <c r="E84" s="14"/>
      <c r="F84" s="14"/>
      <c r="G84" s="14" t="s">
        <v>235</v>
      </c>
      <c r="H84" s="14"/>
      <c r="I84" s="14"/>
      <c r="J84" s="14" t="s">
        <v>63</v>
      </c>
      <c r="K84" s="14"/>
      <c r="L84" s="14"/>
      <c r="M84" s="14" t="s">
        <v>235</v>
      </c>
      <c r="N84" s="14"/>
      <c r="O84" s="14"/>
    </row>
    <row r="85" spans="1:15" x14ac:dyDescent="0.2">
      <c r="A85" s="14"/>
      <c r="B85" s="14"/>
      <c r="C85" s="14"/>
      <c r="D85" s="14"/>
      <c r="E85" s="14"/>
      <c r="F85" s="14"/>
      <c r="G85" s="14" t="s">
        <v>236</v>
      </c>
      <c r="H85" s="14"/>
      <c r="I85" s="14"/>
      <c r="J85" s="14" t="s">
        <v>220</v>
      </c>
      <c r="K85" s="14"/>
      <c r="L85" s="14"/>
      <c r="M85" s="14" t="s">
        <v>236</v>
      </c>
      <c r="N85" s="14"/>
      <c r="O85" s="14"/>
    </row>
    <row r="86" spans="1:15" x14ac:dyDescent="0.2">
      <c r="A86" s="14"/>
      <c r="D86" s="14"/>
      <c r="E86" s="14"/>
      <c r="F86" s="14"/>
      <c r="G86" s="14"/>
      <c r="H86" s="14"/>
      <c r="I86" s="14"/>
      <c r="J86" s="14" t="s">
        <v>229</v>
      </c>
      <c r="K86" s="14"/>
      <c r="L86" s="14"/>
      <c r="M86" s="14"/>
      <c r="N86" s="14"/>
      <c r="O86" s="14"/>
    </row>
    <row r="87" spans="1:15" x14ac:dyDescent="0.2">
      <c r="D87" s="14"/>
      <c r="E87" s="14"/>
      <c r="F87" s="14"/>
      <c r="G87" s="14"/>
      <c r="H87" s="14"/>
      <c r="I87" s="14"/>
      <c r="J87" s="14" t="s">
        <v>275</v>
      </c>
      <c r="K87" s="14"/>
      <c r="L87" s="14"/>
      <c r="M87" s="36" t="s">
        <v>356</v>
      </c>
      <c r="N87" s="14"/>
      <c r="O87" s="14"/>
    </row>
    <row r="88" spans="1:15" x14ac:dyDescent="0.2">
      <c r="D88" s="14"/>
      <c r="E88" s="14"/>
      <c r="F88" s="14"/>
      <c r="G88" s="14"/>
      <c r="H88" s="14"/>
      <c r="I88" s="14"/>
      <c r="J88" s="14" t="s">
        <v>235</v>
      </c>
      <c r="K88" s="14"/>
      <c r="L88" s="14"/>
      <c r="M88" s="15" t="s">
        <v>112</v>
      </c>
      <c r="N88" s="14"/>
      <c r="O88" s="14"/>
    </row>
    <row r="89" spans="1:15" x14ac:dyDescent="0.2">
      <c r="D89" s="14"/>
      <c r="E89" s="14"/>
      <c r="F89" s="14"/>
      <c r="G89" s="14"/>
      <c r="H89" s="14"/>
      <c r="I89" s="14"/>
      <c r="J89" s="14" t="s">
        <v>236</v>
      </c>
      <c r="K89" s="14"/>
      <c r="L89" s="14"/>
      <c r="M89" s="15" t="s">
        <v>109</v>
      </c>
      <c r="N89" s="14"/>
      <c r="O89" s="14"/>
    </row>
    <row r="90" spans="1:15" x14ac:dyDescent="0.2">
      <c r="D90" s="14"/>
      <c r="E90" s="14"/>
      <c r="F90" s="14"/>
      <c r="G90" s="14"/>
      <c r="H90" s="14"/>
      <c r="I90" s="14"/>
      <c r="J90" s="14"/>
      <c r="K90" s="14"/>
      <c r="L90" s="14"/>
      <c r="M90" s="15" t="s">
        <v>102</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Mix</vt:lpstr>
      <vt:lpstr>Species List</vt:lpstr>
      <vt:lpstr>Precip Reference</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LAWRENCE, CLAIR R III NH-03 USAF AFMC 75 CEG/CEI</cp:lastModifiedBy>
  <cp:lastPrinted>2013-09-19T17:09:23Z</cp:lastPrinted>
  <dcterms:created xsi:type="dcterms:W3CDTF">2007-10-11T16:02:56Z</dcterms:created>
  <dcterms:modified xsi:type="dcterms:W3CDTF">2018-10-03T23:10:30Z</dcterms:modified>
</cp:coreProperties>
</file>